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7680" windowHeight="8190" tabRatio="727" firstSheet="1" activeTab="8"/>
  </bookViews>
  <sheets>
    <sheet name="داراییها" sheetId="1" r:id="rId1"/>
    <sheet name="بدهی ها و حقوق صاحبان سهام" sheetId="2" r:id="rId2"/>
    <sheet name="توزیع بخش اق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" sheetId="8" r:id="rId8"/>
    <sheet name="سود وزیان" sheetId="9" r:id="rId9"/>
  </sheets>
  <externalReferences>
    <externalReference r:id="rId12"/>
  </externalReferences>
  <definedNames>
    <definedName name="_xlnm.Print_Area" localSheetId="1">'بدهی ها و حقوق صاحبان سهام'!$A$1:$C$31</definedName>
    <definedName name="_xlnm.Print_Area" localSheetId="2">'توزیع بخش اقصادی'!$A$1:$G$17</definedName>
    <definedName name="_xlnm.Print_Area" localSheetId="0">'داراییها'!$A$1:$C$22</definedName>
  </definedNames>
  <calcPr fullCalcOnLoad="1"/>
</workbook>
</file>

<file path=xl/sharedStrings.xml><?xml version="1.0" encoding="utf-8"?>
<sst xmlns="http://schemas.openxmlformats.org/spreadsheetml/2006/main" count="169" uniqueCount="144">
  <si>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</si>
  <si>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</si>
  <si>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</si>
  <si>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</si>
  <si>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r>
      <t xml:space="preserve">          </t>
    </r>
    <r>
      <rPr>
        <b/>
        <sz val="10"/>
        <rFont val="B Nazanin"/>
        <family val="0"/>
      </rPr>
      <t>شرح</t>
    </r>
  </si>
  <si>
    <t>تعداد شعب در داخل كشور</t>
  </si>
  <si>
    <t>تعداد شعب در خارج از كشور</t>
  </si>
  <si>
    <t>شعب سوئيفتي</t>
  </si>
  <si>
    <r>
      <t xml:space="preserve">دستگاه‌هاي </t>
    </r>
    <r>
      <rPr>
        <sz val="9"/>
        <rFont val="Times New Roman"/>
        <family val="1"/>
      </rPr>
      <t>ATM</t>
    </r>
  </si>
  <si>
    <t>PIN PAD</t>
  </si>
  <si>
    <r>
      <t xml:space="preserve">شعب </t>
    </r>
    <r>
      <rPr>
        <sz val="9"/>
        <rFont val="Times New Roman"/>
        <family val="1"/>
      </rPr>
      <t>ONLINE</t>
    </r>
  </si>
  <si>
    <r>
      <t xml:space="preserve">دستگاه هاي </t>
    </r>
    <r>
      <rPr>
        <sz val="9"/>
        <rFont val="Times New Roman"/>
        <family val="1"/>
      </rPr>
      <t>POS</t>
    </r>
  </si>
  <si>
    <t>سنوات  خدمت</t>
  </si>
  <si>
    <t>تحصيلات</t>
  </si>
  <si>
    <t>ابتدايي و كمتر</t>
  </si>
  <si>
    <t>سيكل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</si>
  <si>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</si>
  <si>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</si>
  <si>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</si>
  <si>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</si>
  <si>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</si>
  <si>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</si>
  <si>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</si>
  <si>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</si>
  <si>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</si>
  <si>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</si>
  <si>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</si>
  <si>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</si>
  <si>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</si>
  <si>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</si>
  <si>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</si>
  <si>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</si>
  <si>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درآمد کارمزد</t>
  </si>
  <si>
    <t>سایر درآمدها</t>
  </si>
  <si>
    <t>هزینه مطالبات مشکوک الوصول</t>
  </si>
  <si>
    <t>هزینه های مالی</t>
  </si>
  <si>
    <t>هزینه کارمزد</t>
  </si>
  <si>
    <t>سایر هزینه ها</t>
  </si>
  <si>
    <t>سود (زیان) خالص</t>
  </si>
  <si>
    <t>كارت‌هاي بانكي صادرشده *</t>
  </si>
  <si>
    <t xml:space="preserve"> * به غیر از کارتهای هدیه، خرید و بن کارت 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</si>
  <si>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</si>
  <si>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سایر دارایی ها</t>
  </si>
  <si>
    <t>درآمدهاي تسهیلات اعطایی و سپرده گذاری</t>
  </si>
  <si>
    <t>هزینه سود سپرده ها</t>
  </si>
  <si>
    <t>خالص درآمد تسهیلات و سپرده گذاری</t>
  </si>
  <si>
    <t>خالص درآمد کارمزد</t>
  </si>
  <si>
    <t>خالص سود (زیان) سرمایه گذاری ها</t>
  </si>
  <si>
    <t>خالص سود (زیان) مبادلات و معاملات ارزی</t>
  </si>
  <si>
    <t>سایر درآمدهای عملیاتی</t>
  </si>
  <si>
    <t>جمع درآمدهای عملیاتی</t>
  </si>
  <si>
    <t xml:space="preserve">هزینه های اداری و عمومی </t>
  </si>
  <si>
    <t>هزینه استهلاک</t>
  </si>
  <si>
    <t xml:space="preserve">سود (زیان) قبل از مالیات بر درآمد </t>
  </si>
  <si>
    <t>مالیات بر درآمد</t>
  </si>
  <si>
    <t>* سابقه کار در محل بانک محسوب گردد.</t>
  </si>
  <si>
    <t>30 و بیشتر</t>
  </si>
  <si>
    <t>معادل ریالی جمع بدهی ها و حقوق سپرده گذاران ارزی</t>
  </si>
  <si>
    <t>معادل ریالی تعهدات بابت اعتبارات اسنادی ارزی گشایش یافته</t>
  </si>
  <si>
    <t>معادل ریالی تعهدات بابت ضمانت نامه های ارزی صادره</t>
  </si>
  <si>
    <t>معادل ریالی تعهدات بابت مبالغ دریافتی از صندوق توسعه ملی</t>
  </si>
  <si>
    <t>معادل ریالی جمع دارایی های ارزی</t>
  </si>
  <si>
    <t>جاری</t>
  </si>
  <si>
    <t>سررسید گذشته</t>
  </si>
  <si>
    <t>معوق</t>
  </si>
  <si>
    <t>مشکوک الوصول</t>
  </si>
  <si>
    <t>جمع مبلغ ناخالص</t>
  </si>
  <si>
    <t>ذخیره کاهش ارزش</t>
  </si>
  <si>
    <t>خالص مبلغ دفتری</t>
  </si>
  <si>
    <t>تسهیلات اعطایی به بانکها</t>
  </si>
  <si>
    <t>تسهیلات اعطایی به مشتریان</t>
  </si>
  <si>
    <t>تعهدات بابت ضمانت نامه ها و اعتبار اسنادی</t>
  </si>
  <si>
    <t>مبلغ دفتری</t>
  </si>
  <si>
    <t>میزان تسهیلات/تعهدات براساس بخشهای اقتصادی</t>
  </si>
  <si>
    <t>صنعت</t>
  </si>
  <si>
    <t>مسکن</t>
  </si>
  <si>
    <t>بازرگانی</t>
  </si>
  <si>
    <t>خدمات</t>
  </si>
  <si>
    <t>کشاورزی</t>
  </si>
  <si>
    <t>بانکها</t>
  </si>
  <si>
    <t>میزان تسهیلات/تعهدات براساس داخل و خارج از کشور</t>
  </si>
  <si>
    <t>داخل کشور</t>
  </si>
  <si>
    <t>خارج کشور</t>
  </si>
  <si>
    <t>مجموع</t>
  </si>
  <si>
    <t>موجودی نقد</t>
  </si>
  <si>
    <t>مطالبات از بانکها و سایر مؤسسات اعتباری</t>
  </si>
  <si>
    <t>مطالبات از دولت</t>
  </si>
  <si>
    <t>تسهیلات اعطایی و مطالبات از اشخاص دولتی</t>
  </si>
  <si>
    <t>سایر حسابهای دریافتنی</t>
  </si>
  <si>
    <t>دارایی های ثابت مشهود</t>
  </si>
  <si>
    <t>دارایی های نامشهود</t>
  </si>
  <si>
    <t>سپرده قانونی</t>
  </si>
  <si>
    <t>جمع دارایی ها</t>
  </si>
  <si>
    <t xml:space="preserve">     تعهدات مشتريان بابت ضمانت‌نامه‌های صادره</t>
  </si>
  <si>
    <t xml:space="preserve">     ساير تعهدات مشتریان</t>
  </si>
  <si>
    <t xml:space="preserve">    طرف وجوه اداره‌شده و موارد مشابه</t>
  </si>
  <si>
    <t>تسهيلات اعطايي و مطالبات از اشخاص غیر دولتی</t>
  </si>
  <si>
    <t>مطالبات از شرکتهای فرعی و وابسته</t>
  </si>
  <si>
    <t>سرمایه گذاری در سهام و سایر اوراق بهادار</t>
  </si>
  <si>
    <t>دارایی ها</t>
  </si>
  <si>
    <t>بدهی ها</t>
  </si>
  <si>
    <t>بدهی به بانکها و سایر موسسات اعتباری</t>
  </si>
  <si>
    <t>سپرده‌هاي مشتریان</t>
  </si>
  <si>
    <t>سود سهام پرداختنی</t>
  </si>
  <si>
    <t>اوراق بدهی</t>
  </si>
  <si>
    <t>ذخایر و سایر بدهی ها</t>
  </si>
  <si>
    <t>ذخیره مزایای پایان خدمت و تعهدات بازنشستگی کارکنان</t>
  </si>
  <si>
    <t>جمع بدهی ها</t>
  </si>
  <si>
    <t>حقوق صاحبان سپرده های سرمایه گذاری</t>
  </si>
  <si>
    <t>سپردهای سرمایه گذاری مدت دار</t>
  </si>
  <si>
    <t>سود پرداختنی سپرده های سرمایه گذاری مدت دار</t>
  </si>
  <si>
    <t>جمع حقوق صاحبان سپرده های سرمایه گذاری</t>
  </si>
  <si>
    <t>جمع بدهی ها و حقوق صاحبان سپرده های سرمایه گذاری</t>
  </si>
  <si>
    <t>سرمایه</t>
  </si>
  <si>
    <t>افزایش سرمایه در جریان</t>
  </si>
  <si>
    <t>اندوخته صرف سهام</t>
  </si>
  <si>
    <t>مازاد تجدید ارزیابی دارایی ها</t>
  </si>
  <si>
    <t>تفاوت تسعیر ارز</t>
  </si>
  <si>
    <t>سود انباشته</t>
  </si>
  <si>
    <t>سهام خزانه</t>
  </si>
  <si>
    <t>جمع حقوق صاحبان سهام</t>
  </si>
  <si>
    <t>جمع بدهی ها، حقوق صاحبان سپرده های سرمایه گذاری و حقوق صاحبان سهام</t>
  </si>
  <si>
    <t>ذخیره مالیات عملکرد</t>
  </si>
  <si>
    <t>اندوخته قانونی</t>
  </si>
  <si>
    <t>سایر اندوخته ها</t>
  </si>
  <si>
    <t>هزینه های کارکنان</t>
  </si>
  <si>
    <t>هزینه های اداری</t>
  </si>
  <si>
    <t xml:space="preserve">تسهیلات اعطایی </t>
  </si>
  <si>
    <t>سرمایه گذاری ها</t>
  </si>
  <si>
    <t xml:space="preserve">          شرح</t>
  </si>
  <si>
    <r>
      <rPr>
        <b/>
        <sz val="12"/>
        <rFont val="B Nazanin"/>
        <family val="0"/>
      </rPr>
      <t>جدول3:</t>
    </r>
    <r>
      <rPr>
        <sz val="12"/>
        <rFont val="B Nazanin"/>
        <family val="0"/>
      </rPr>
      <t xml:space="preserve"> توزیع بخش اقتصادی تسهيلات و سرمایه گذاریها و تمرکز درون یا برون مرزی آن 
      (ارقام به ميليارد ريال)
</t>
    </r>
  </si>
  <si>
    <r>
      <t>جدول 8: تعداد نيروي انساني به تفكيك جنسيت سنوات خدمت و تحصيلات پايان سال 1396</t>
    </r>
    <r>
      <rPr>
        <sz val="11"/>
        <rFont val="B Nazanin"/>
        <family val="0"/>
      </rPr>
      <t>*</t>
    </r>
  </si>
  <si>
    <t>بدون بخش اقتصادی</t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</si>
  <si>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بانك کارآفرین
        (ارقام به ميليارد ريال)
</t>
    </r>
  </si>
  <si>
    <t>مأخذ: تمام آمارهاي اين گزارش براساس اطلاعات ارسالي از جانب بانك کارآفرین است.</t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</si>
  <si>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 های سرمایه گذاری و حقوق صاحبان سهام بانک کارآفرین
      (ارقام به ميليارد ريال)
</t>
    </r>
  </si>
  <si>
    <t xml:space="preserve"> مأخذ: تمام آمارهاي اين گزارش بر اساس اطلاعات ارسالي از جانب بانك کارآفرین است.</t>
  </si>
  <si>
    <r>
      <rPr>
        <b/>
        <sz val="10"/>
        <rFont val="B Nazanin"/>
        <family val="0"/>
      </rPr>
      <t>جدول4:</t>
    </r>
    <r>
      <rPr>
        <sz val="10"/>
        <rFont val="B Nazanin"/>
        <family val="0"/>
      </rPr>
      <t xml:space="preserve"> کیفیت اعتباری تسهیلات و تعهدات اعطایی و سرمایه گذاری های بانك کارآفرین
      (ارقام به ميليارد ريال)
</t>
    </r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</si>
  <si>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 xml:space="preserve">: فعاليت‌هاي ارزي و بين‌المللي بانك کارآفرین
                (ارقام به ميلیارد ریال)
</t>
    </r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</si>
  <si>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>: تعداد شعب بانك کارآفرین</t>
    </r>
  </si>
  <si>
    <t xml:space="preserve">  مأخذ: تمام آمارهاي اين گزارش براساس اطلاعات ارسالي از جانب بانك کارآفرین است.</t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</si>
  <si>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>ميزان بهره‌مندي بانك کارآفرین از فناوري بانكداري الكترونيك</t>
    </r>
  </si>
  <si>
    <t>مأخذ: تمام آمارهاي اين گزارش بر اساس اطلاعات ارسالي از جانب بانك کارآفرین است.</t>
  </si>
  <si>
    <r>
      <rPr>
        <b/>
        <sz val="10"/>
        <rFont val="B Nazanin"/>
        <family val="0"/>
      </rPr>
      <t xml:space="preserve">جدول  9: </t>
    </r>
    <r>
      <rPr>
        <sz val="10"/>
        <rFont val="B Nazanin"/>
        <family val="0"/>
      </rPr>
      <t xml:space="preserve">سود و زيان بانك کارآفرین
 (ارقام به ميليارد ريال)
</t>
    </r>
  </si>
</sst>
</file>

<file path=xl/styles.xml><?xml version="1.0" encoding="utf-8"?>
<styleSheet xmlns="http://schemas.openxmlformats.org/spreadsheetml/2006/main">
  <numFmts count="4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9]hh:mm:ss\ AM/PM"/>
    <numFmt numFmtId="177" formatCode="#,##0_ ;[Red]\-#,##0\ "/>
    <numFmt numFmtId="178" formatCode="_-* #,##0_-;_-* #,##0\-;_-* &quot;-&quot;??_-;_-@_-"/>
    <numFmt numFmtId="179" formatCode="#,##0;[Red]#,##0"/>
    <numFmt numFmtId="180" formatCode="#,##0_ ;\-#,##0\ "/>
    <numFmt numFmtId="181" formatCode="#,###,,,"/>
    <numFmt numFmtId="182" formatCode="_-* #,##0.0_-;_-* #,##0.0\-;_-* &quot;-&quot;??_-;_-@_-"/>
    <numFmt numFmtId="183" formatCode="_-* #,##0.000_-;_-* #,##0.000\-;_-* &quot;-&quot;??_-;_-@_-"/>
    <numFmt numFmtId="184" formatCode="0_ ;\-0\ "/>
    <numFmt numFmtId="185" formatCode="_-* #,##0_-;_-* #,##0"/>
    <numFmt numFmtId="186" formatCode="0_);[Red]\(0\)"/>
    <numFmt numFmtId="187" formatCode="#,###,,,;\(##,,,\)"/>
    <numFmt numFmtId="188" formatCode="0_);\(0\)"/>
    <numFmt numFmtId="189" formatCode="0;[Red]0"/>
    <numFmt numFmtId="190" formatCode="#,###,,,;[Red]\(#,###\)\,"/>
    <numFmt numFmtId="191" formatCode="#,###,,;[Red]\(#,###\)\,"/>
    <numFmt numFmtId="192" formatCode="#,###,,,;\(#,###,,,\)"/>
    <numFmt numFmtId="193" formatCode="#,##0,,_-;\(#,##0,,\)"/>
    <numFmt numFmtId="194" formatCode="#,##0_-;\(#,##0\)"/>
    <numFmt numFmtId="195" formatCode="#,##0_-;[Red]\(#,##0\)"/>
  </numFmts>
  <fonts count="51">
    <font>
      <sz val="10"/>
      <name val="Arial"/>
      <family val="0"/>
    </font>
    <font>
      <b/>
      <sz val="10"/>
      <name val="B Nazanin"/>
      <family val="0"/>
    </font>
    <font>
      <b/>
      <sz val="9"/>
      <name val="B Nazanin"/>
      <family val="0"/>
    </font>
    <font>
      <b/>
      <sz val="9"/>
      <name val="Arial"/>
      <family val="2"/>
    </font>
    <font>
      <sz val="10"/>
      <name val="B Nazanin"/>
      <family val="0"/>
    </font>
    <font>
      <sz val="9"/>
      <name val="B Nazanin"/>
      <family val="0"/>
    </font>
    <font>
      <sz val="9"/>
      <name val="Arial"/>
      <family val="2"/>
    </font>
    <font>
      <sz val="8"/>
      <name val="B Nazanin"/>
      <family val="0"/>
    </font>
    <font>
      <b/>
      <sz val="8"/>
      <name val="B Nazanin"/>
      <family val="0"/>
    </font>
    <font>
      <sz val="9"/>
      <name val="Times New Roman"/>
      <family val="1"/>
    </font>
    <font>
      <sz val="11"/>
      <name val="B Nazanin"/>
      <family val="0"/>
    </font>
    <font>
      <sz val="12"/>
      <name val="B Nazanin"/>
      <family val="0"/>
    </font>
    <font>
      <b/>
      <sz val="12"/>
      <name val="B Nazani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5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5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double"/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thick"/>
      <top style="double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ck"/>
      <top style="double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ck"/>
      <right style="thick"/>
      <top style="medium"/>
      <bottom style="medium"/>
    </border>
    <border>
      <left style="thick"/>
      <right style="thick"/>
      <top>
        <color indexed="63"/>
      </top>
      <bottom style="medium"/>
    </border>
    <border>
      <left style="thick"/>
      <right style="thick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thick"/>
      <top style="medium"/>
      <bottom style="medium"/>
    </border>
    <border>
      <left style="thick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medium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 style="medium"/>
    </border>
    <border>
      <left style="thick"/>
      <right style="thick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5" fillId="0" borderId="10" xfId="0" applyFont="1" applyBorder="1" applyAlignment="1">
      <alignment horizontal="center" wrapText="1" readingOrder="2"/>
    </xf>
    <xf numFmtId="0" fontId="5" fillId="0" borderId="11" xfId="0" applyFont="1" applyBorder="1" applyAlignment="1">
      <alignment horizontal="center" wrapText="1" readingOrder="2"/>
    </xf>
    <xf numFmtId="0" fontId="4" fillId="0" borderId="12" xfId="0" applyFont="1" applyBorder="1" applyAlignment="1">
      <alignment horizontal="justify" vertical="top" wrapText="1" readingOrder="2"/>
    </xf>
    <xf numFmtId="0" fontId="4" fillId="0" borderId="13" xfId="0" applyFont="1" applyBorder="1" applyAlignment="1">
      <alignment horizontal="justify" wrapText="1" readingOrder="2"/>
    </xf>
    <xf numFmtId="0" fontId="4" fillId="0" borderId="14" xfId="0" applyFont="1" applyBorder="1" applyAlignment="1">
      <alignment horizontal="justify" wrapText="1" readingOrder="2"/>
    </xf>
    <xf numFmtId="0" fontId="5" fillId="0" borderId="15" xfId="0" applyFont="1" applyBorder="1" applyAlignment="1">
      <alignment horizontal="center" wrapText="1" readingOrder="2"/>
    </xf>
    <xf numFmtId="0" fontId="5" fillId="0" borderId="16" xfId="0" applyFont="1" applyBorder="1" applyAlignment="1">
      <alignment horizontal="center" wrapText="1" readingOrder="2"/>
    </xf>
    <xf numFmtId="3" fontId="5" fillId="0" borderId="17" xfId="0" applyNumberFormat="1" applyFont="1" applyBorder="1" applyAlignment="1">
      <alignment horizontal="center" wrapText="1" readingOrder="2"/>
    </xf>
    <xf numFmtId="0" fontId="9" fillId="0" borderId="13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justify" vertical="center" wrapText="1" readingOrder="2"/>
    </xf>
    <xf numFmtId="0" fontId="4" fillId="0" borderId="12" xfId="0" applyFont="1" applyBorder="1" applyAlignment="1">
      <alignment horizontal="right" vertical="center" wrapText="1" readingOrder="2"/>
    </xf>
    <xf numFmtId="0" fontId="1" fillId="0" borderId="12" xfId="0" applyFont="1" applyBorder="1" applyAlignment="1">
      <alignment horizontal="right" vertical="center" wrapText="1" readingOrder="2"/>
    </xf>
    <xf numFmtId="0" fontId="4" fillId="0" borderId="12" xfId="0" applyFont="1" applyBorder="1" applyAlignment="1">
      <alignment horizontal="justify" vertical="center" wrapText="1" readingOrder="2"/>
    </xf>
    <xf numFmtId="0" fontId="4" fillId="0" borderId="12" xfId="0" applyFont="1" applyBorder="1" applyAlignment="1">
      <alignment vertical="center" wrapText="1" readingOrder="2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 horizontal="justify" vertical="top" wrapText="1" readingOrder="2"/>
    </xf>
    <xf numFmtId="3" fontId="5" fillId="0" borderId="19" xfId="0" applyNumberFormat="1" applyFont="1" applyBorder="1" applyAlignment="1">
      <alignment horizontal="center" wrapText="1" readingOrder="2"/>
    </xf>
    <xf numFmtId="0" fontId="1" fillId="33" borderId="20" xfId="0" applyFont="1" applyFill="1" applyBorder="1" applyAlignment="1">
      <alignment horizontal="center" vertical="center" wrapText="1" readingOrder="2"/>
    </xf>
    <xf numFmtId="1" fontId="2" fillId="33" borderId="21" xfId="0" applyNumberFormat="1" applyFont="1" applyFill="1" applyBorder="1" applyAlignment="1">
      <alignment horizontal="center" vertical="center" wrapText="1" readingOrder="2"/>
    </xf>
    <xf numFmtId="0" fontId="1" fillId="33" borderId="20" xfId="0" applyFont="1" applyFill="1" applyBorder="1" applyAlignment="1">
      <alignment horizontal="center" wrapText="1" readingOrder="2"/>
    </xf>
    <xf numFmtId="0" fontId="2" fillId="33" borderId="21" xfId="0" applyFont="1" applyFill="1" applyBorder="1" applyAlignment="1">
      <alignment horizontal="center" wrapText="1" readingOrder="2"/>
    </xf>
    <xf numFmtId="0" fontId="2" fillId="33" borderId="20" xfId="0" applyFont="1" applyFill="1" applyBorder="1" applyAlignment="1">
      <alignment horizontal="center" wrapText="1" readingOrder="2"/>
    </xf>
    <xf numFmtId="0" fontId="8" fillId="33" borderId="20" xfId="0" applyFont="1" applyFill="1" applyBorder="1" applyAlignment="1">
      <alignment horizontal="center" wrapText="1" readingOrder="2"/>
    </xf>
    <xf numFmtId="0" fontId="4" fillId="0" borderId="18" xfId="0" applyFont="1" applyBorder="1" applyAlignment="1">
      <alignment horizontal="justify" vertical="center" wrapText="1" readingOrder="2"/>
    </xf>
    <xf numFmtId="0" fontId="4" fillId="0" borderId="13" xfId="0" applyFont="1" applyBorder="1" applyAlignment="1">
      <alignment horizontal="justify" vertical="top" wrapText="1" readingOrder="2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top" wrapText="1" indent="1" readingOrder="2"/>
    </xf>
    <xf numFmtId="0" fontId="4" fillId="0" borderId="23" xfId="0" applyFont="1" applyBorder="1" applyAlignment="1">
      <alignment horizontal="right" vertical="top" wrapText="1" indent="1" readingOrder="2"/>
    </xf>
    <xf numFmtId="3" fontId="5" fillId="0" borderId="24" xfId="0" applyNumberFormat="1" applyFont="1" applyBorder="1" applyAlignment="1">
      <alignment horizontal="center" wrapText="1" readingOrder="2"/>
    </xf>
    <xf numFmtId="0" fontId="4" fillId="0" borderId="12" xfId="0" applyFont="1" applyBorder="1" applyAlignment="1">
      <alignment horizontal="right" vertical="center" wrapText="1" indent="1" readingOrder="2"/>
    </xf>
    <xf numFmtId="0" fontId="1" fillId="0" borderId="12" xfId="0" applyFont="1" applyBorder="1" applyAlignment="1">
      <alignment horizontal="right" vertical="top" wrapText="1" readingOrder="2"/>
    </xf>
    <xf numFmtId="0" fontId="1" fillId="0" borderId="23" xfId="0" applyFont="1" applyBorder="1" applyAlignment="1">
      <alignment horizontal="right" vertical="top" wrapText="1" readingOrder="2"/>
    </xf>
    <xf numFmtId="0" fontId="1" fillId="0" borderId="25" xfId="0" applyFont="1" applyBorder="1" applyAlignment="1">
      <alignment horizontal="right" vertical="top" wrapText="1" readingOrder="2"/>
    </xf>
    <xf numFmtId="0" fontId="11" fillId="0" borderId="26" xfId="0" applyFont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wrapText="1" readingOrder="2"/>
    </xf>
    <xf numFmtId="0" fontId="12" fillId="33" borderId="21" xfId="0" applyFont="1" applyFill="1" applyBorder="1" applyAlignment="1">
      <alignment horizontal="center" wrapText="1" readingOrder="2"/>
    </xf>
    <xf numFmtId="0" fontId="11" fillId="0" borderId="27" xfId="0" applyFont="1" applyBorder="1" applyAlignment="1">
      <alignment horizontal="justify" vertical="top" wrapText="1" readingOrder="2"/>
    </xf>
    <xf numFmtId="0" fontId="12" fillId="0" borderId="23" xfId="0" applyFont="1" applyBorder="1" applyAlignment="1">
      <alignment horizontal="justify" vertical="top" wrapText="1" readingOrder="2"/>
    </xf>
    <xf numFmtId="0" fontId="11" fillId="0" borderId="23" xfId="0" applyFont="1" applyBorder="1" applyAlignment="1">
      <alignment horizontal="right" vertical="top" wrapText="1" indent="1" readingOrder="2"/>
    </xf>
    <xf numFmtId="1" fontId="2" fillId="33" borderId="21" xfId="0" applyNumberFormat="1" applyFont="1" applyFill="1" applyBorder="1" applyAlignment="1">
      <alignment horizontal="center" wrapText="1" readingOrder="2"/>
    </xf>
    <xf numFmtId="178" fontId="5" fillId="0" borderId="0" xfId="42" applyNumberFormat="1" applyFont="1" applyFill="1" applyBorder="1" applyAlignment="1">
      <alignment vertical="center" wrapText="1" readingOrder="2"/>
    </xf>
    <xf numFmtId="178" fontId="5" fillId="0" borderId="17" xfId="42" applyNumberFormat="1" applyFont="1" applyBorder="1" applyAlignment="1">
      <alignment horizontal="left" wrapText="1"/>
    </xf>
    <xf numFmtId="178" fontId="5" fillId="0" borderId="19" xfId="42" applyNumberFormat="1" applyFont="1" applyBorder="1" applyAlignment="1">
      <alignment horizontal="left" wrapText="1"/>
    </xf>
    <xf numFmtId="178" fontId="3" fillId="0" borderId="17" xfId="42" applyNumberFormat="1" applyFont="1" applyBorder="1" applyAlignment="1">
      <alignment horizontal="left" vertical="center" wrapText="1"/>
    </xf>
    <xf numFmtId="178" fontId="6" fillId="0" borderId="19" xfId="42" applyNumberFormat="1" applyFont="1" applyBorder="1" applyAlignment="1">
      <alignment horizontal="left" vertical="center" wrapText="1"/>
    </xf>
    <xf numFmtId="178" fontId="5" fillId="0" borderId="19" xfId="42" applyNumberFormat="1" applyFont="1" applyBorder="1" applyAlignment="1">
      <alignment horizontal="left" vertical="center" wrapText="1"/>
    </xf>
    <xf numFmtId="178" fontId="5" fillId="0" borderId="17" xfId="42" applyNumberFormat="1" applyFont="1" applyBorder="1" applyAlignment="1">
      <alignment horizontal="center" wrapText="1"/>
    </xf>
    <xf numFmtId="178" fontId="5" fillId="0" borderId="19" xfId="42" applyNumberFormat="1" applyFont="1" applyBorder="1" applyAlignment="1">
      <alignment horizontal="center" wrapText="1"/>
    </xf>
    <xf numFmtId="178" fontId="4" fillId="0" borderId="28" xfId="42" applyNumberFormat="1" applyFont="1" applyBorder="1" applyAlignment="1">
      <alignment horizontal="right" vertical="top" wrapText="1"/>
    </xf>
    <xf numFmtId="178" fontId="4" fillId="0" borderId="19" xfId="42" applyNumberFormat="1" applyFont="1" applyBorder="1" applyAlignment="1">
      <alignment horizontal="right" vertical="top" wrapText="1"/>
    </xf>
    <xf numFmtId="178" fontId="4" fillId="0" borderId="17" xfId="42" applyNumberFormat="1" applyFont="1" applyBorder="1" applyAlignment="1">
      <alignment horizontal="right" vertical="top" wrapText="1"/>
    </xf>
    <xf numFmtId="178" fontId="4" fillId="0" borderId="29" xfId="42" applyNumberFormat="1" applyFont="1" applyBorder="1" applyAlignment="1">
      <alignment horizontal="right" vertical="top" wrapText="1"/>
    </xf>
    <xf numFmtId="0" fontId="11" fillId="0" borderId="13" xfId="0" applyFont="1" applyBorder="1" applyAlignment="1">
      <alignment horizontal="right" indent="1" readingOrder="2"/>
    </xf>
    <xf numFmtId="194" fontId="4" fillId="0" borderId="0" xfId="0" applyNumberFormat="1" applyFont="1" applyAlignment="1">
      <alignment/>
    </xf>
    <xf numFmtId="178" fontId="5" fillId="0" borderId="10" xfId="42" applyNumberFormat="1" applyFont="1" applyBorder="1" applyAlignment="1">
      <alignment horizontal="left" vertical="center" wrapText="1" readingOrder="1"/>
    </xf>
    <xf numFmtId="3" fontId="11" fillId="0" borderId="19" xfId="0" applyNumberFormat="1" applyFont="1" applyBorder="1" applyAlignment="1">
      <alignment/>
    </xf>
    <xf numFmtId="3" fontId="11" fillId="0" borderId="24" xfId="0" applyNumberFormat="1" applyFont="1" applyBorder="1" applyAlignment="1">
      <alignment wrapText="1" readingOrder="2"/>
    </xf>
    <xf numFmtId="3" fontId="11" fillId="0" borderId="19" xfId="0" applyNumberFormat="1" applyFont="1" applyBorder="1" applyAlignment="1">
      <alignment wrapText="1" readingOrder="2"/>
    </xf>
    <xf numFmtId="178" fontId="0" fillId="0" borderId="0" xfId="42" applyNumberFormat="1" applyFont="1" applyAlignment="1">
      <alignment/>
    </xf>
    <xf numFmtId="178" fontId="5" fillId="0" borderId="29" xfId="42" applyNumberFormat="1" applyFont="1" applyBorder="1" applyAlignment="1">
      <alignment horizontal="center" wrapText="1"/>
    </xf>
    <xf numFmtId="178" fontId="2" fillId="0" borderId="30" xfId="42" applyNumberFormat="1" applyFont="1" applyBorder="1" applyAlignment="1">
      <alignment horizontal="left" wrapText="1"/>
    </xf>
    <xf numFmtId="178" fontId="2" fillId="0" borderId="31" xfId="42" applyNumberFormat="1" applyFont="1" applyBorder="1" applyAlignment="1">
      <alignment horizontal="left" wrapText="1"/>
    </xf>
    <xf numFmtId="178" fontId="11" fillId="0" borderId="24" xfId="42" applyNumberFormat="1" applyFont="1" applyBorder="1" applyAlignment="1">
      <alignment wrapText="1"/>
    </xf>
    <xf numFmtId="178" fontId="11" fillId="0" borderId="19" xfId="42" applyNumberFormat="1" applyFont="1" applyBorder="1" applyAlignment="1">
      <alignment wrapText="1"/>
    </xf>
    <xf numFmtId="178" fontId="11" fillId="0" borderId="19" xfId="42" applyNumberFormat="1" applyFont="1" applyBorder="1" applyAlignment="1">
      <alignment/>
    </xf>
    <xf numFmtId="3" fontId="11" fillId="0" borderId="19" xfId="0" applyNumberFormat="1" applyFont="1" applyFill="1" applyBorder="1" applyAlignment="1">
      <alignment/>
    </xf>
    <xf numFmtId="0" fontId="12" fillId="0" borderId="32" xfId="0" applyFont="1" applyBorder="1" applyAlignment="1">
      <alignment horizontal="center" readingOrder="2"/>
    </xf>
    <xf numFmtId="0" fontId="1" fillId="0" borderId="0" xfId="0" applyFont="1" applyAlignment="1">
      <alignment horizontal="center"/>
    </xf>
    <xf numFmtId="3" fontId="12" fillId="0" borderId="28" xfId="0" applyNumberFormat="1" applyFont="1" applyBorder="1" applyAlignment="1">
      <alignment horizontal="right"/>
    </xf>
    <xf numFmtId="0" fontId="4" fillId="0" borderId="17" xfId="0" applyFont="1" applyBorder="1" applyAlignment="1">
      <alignment horizontal="left" wrapText="1" readingOrder="2"/>
    </xf>
    <xf numFmtId="3" fontId="4" fillId="0" borderId="17" xfId="0" applyNumberFormat="1" applyFont="1" applyBorder="1" applyAlignment="1">
      <alignment horizontal="left" wrapText="1" readingOrder="2"/>
    </xf>
    <xf numFmtId="1" fontId="4" fillId="0" borderId="17" xfId="0" applyNumberFormat="1" applyFont="1" applyBorder="1" applyAlignment="1">
      <alignment horizontal="left" wrapText="1" readingOrder="2"/>
    </xf>
    <xf numFmtId="0" fontId="4" fillId="0" borderId="10" xfId="0" applyFont="1" applyBorder="1" applyAlignment="1">
      <alignment horizontal="left" wrapText="1" readingOrder="2"/>
    </xf>
    <xf numFmtId="3" fontId="4" fillId="0" borderId="33" xfId="0" applyNumberFormat="1" applyFont="1" applyBorder="1" applyAlignment="1">
      <alignment horizontal="left" wrapText="1" readingOrder="2"/>
    </xf>
    <xf numFmtId="3" fontId="4" fillId="0" borderId="34" xfId="0" applyNumberFormat="1" applyFont="1" applyBorder="1" applyAlignment="1">
      <alignment horizontal="left" wrapText="1" readingOrder="2"/>
    </xf>
    <xf numFmtId="3" fontId="4" fillId="0" borderId="10" xfId="0" applyNumberFormat="1" applyFont="1" applyBorder="1" applyAlignment="1">
      <alignment horizontal="left" wrapText="1" readingOrder="2"/>
    </xf>
    <xf numFmtId="3" fontId="4" fillId="0" borderId="30" xfId="0" applyNumberFormat="1" applyFont="1" applyBorder="1" applyAlignment="1">
      <alignment horizontal="left" wrapText="1" readingOrder="2"/>
    </xf>
    <xf numFmtId="3" fontId="4" fillId="0" borderId="35" xfId="0" applyNumberFormat="1" applyFont="1" applyBorder="1" applyAlignment="1">
      <alignment horizontal="left" wrapText="1" readingOrder="2"/>
    </xf>
    <xf numFmtId="0" fontId="5" fillId="0" borderId="10" xfId="0" applyFont="1" applyBorder="1" applyAlignment="1">
      <alignment wrapText="1"/>
    </xf>
    <xf numFmtId="1" fontId="5" fillId="0" borderId="10" xfId="0" applyNumberFormat="1" applyFont="1" applyBorder="1" applyAlignment="1">
      <alignment wrapText="1"/>
    </xf>
    <xf numFmtId="178" fontId="5" fillId="0" borderId="10" xfId="42" applyNumberFormat="1" applyFont="1" applyBorder="1" applyAlignment="1">
      <alignment horizontal="center" vertical="center" wrapText="1"/>
    </xf>
    <xf numFmtId="178" fontId="5" fillId="0" borderId="15" xfId="42" applyNumberFormat="1" applyFont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textRotation="180" wrapText="1" readingOrder="2"/>
    </xf>
    <xf numFmtId="0" fontId="7" fillId="33" borderId="37" xfId="0" applyFont="1" applyFill="1" applyBorder="1" applyAlignment="1">
      <alignment horizontal="center" vertical="center" textRotation="180" wrapText="1" readingOrder="2"/>
    </xf>
    <xf numFmtId="49" fontId="2" fillId="33" borderId="21" xfId="0" applyNumberFormat="1" applyFont="1" applyFill="1" applyBorder="1" applyAlignment="1">
      <alignment horizontal="center" vertical="center" wrapText="1" readingOrder="2"/>
    </xf>
    <xf numFmtId="179" fontId="4" fillId="0" borderId="10" xfId="0" applyNumberFormat="1" applyFont="1" applyBorder="1" applyAlignment="1">
      <alignment horizontal="left" wrapText="1" readingOrder="2"/>
    </xf>
    <xf numFmtId="0" fontId="4" fillId="0" borderId="3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right" vertical="center"/>
    </xf>
    <xf numFmtId="0" fontId="4" fillId="0" borderId="38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/>
    </xf>
    <xf numFmtId="0" fontId="4" fillId="34" borderId="39" xfId="0" applyFont="1" applyFill="1" applyBorder="1" applyAlignment="1">
      <alignment horizontal="right" vertical="center"/>
    </xf>
    <xf numFmtId="0" fontId="11" fillId="0" borderId="38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39" xfId="0" applyFont="1" applyBorder="1" applyAlignment="1">
      <alignment horizontal="right"/>
    </xf>
    <xf numFmtId="0" fontId="0" fillId="0" borderId="38" xfId="0" applyBorder="1" applyAlignment="1">
      <alignment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right" wrapText="1"/>
    </xf>
    <xf numFmtId="0" fontId="4" fillId="0" borderId="39" xfId="0" applyFont="1" applyBorder="1" applyAlignment="1">
      <alignment horizontal="right" vertical="center" readingOrder="2"/>
    </xf>
    <xf numFmtId="0" fontId="4" fillId="0" borderId="0" xfId="0" applyFont="1" applyBorder="1" applyAlignment="1">
      <alignment horizontal="center"/>
    </xf>
    <xf numFmtId="0" fontId="7" fillId="33" borderId="41" xfId="0" applyFont="1" applyFill="1" applyBorder="1" applyAlignment="1">
      <alignment horizontal="center" vertical="center" textRotation="180" wrapText="1" readingOrder="2"/>
    </xf>
    <xf numFmtId="0" fontId="7" fillId="33" borderId="42" xfId="0" applyFont="1" applyFill="1" applyBorder="1" applyAlignment="1">
      <alignment horizontal="center" vertical="center" textRotation="180" wrapText="1" readingOrder="2"/>
    </xf>
    <xf numFmtId="0" fontId="7" fillId="33" borderId="36" xfId="0" applyFont="1" applyFill="1" applyBorder="1" applyAlignment="1">
      <alignment horizontal="center" vertical="center" textRotation="180" wrapText="1" readingOrder="2"/>
    </xf>
    <xf numFmtId="0" fontId="7" fillId="0" borderId="43" xfId="0" applyFont="1" applyBorder="1" applyAlignment="1">
      <alignment horizontal="center" wrapText="1" readingOrder="2"/>
    </xf>
    <xf numFmtId="0" fontId="7" fillId="0" borderId="44" xfId="0" applyFont="1" applyBorder="1" applyAlignment="1">
      <alignment horizontal="center" wrapText="1" readingOrder="2"/>
    </xf>
    <xf numFmtId="0" fontId="4" fillId="0" borderId="39" xfId="0" applyFont="1" applyBorder="1" applyAlignment="1">
      <alignment horizontal="right" readingOrder="2"/>
    </xf>
    <xf numFmtId="0" fontId="7" fillId="0" borderId="45" xfId="0" applyFont="1" applyBorder="1" applyAlignment="1">
      <alignment horizontal="center" wrapText="1" readingOrder="2"/>
    </xf>
    <xf numFmtId="0" fontId="7" fillId="0" borderId="46" xfId="0" applyFont="1" applyBorder="1" applyAlignment="1">
      <alignment horizontal="center" wrapText="1" readingOrder="2"/>
    </xf>
    <xf numFmtId="0" fontId="8" fillId="0" borderId="47" xfId="0" applyFont="1" applyBorder="1" applyAlignment="1">
      <alignment horizontal="center" vertical="center" wrapText="1" readingOrder="2"/>
    </xf>
    <xf numFmtId="0" fontId="8" fillId="0" borderId="48" xfId="0" applyFont="1" applyBorder="1" applyAlignment="1">
      <alignment horizontal="center" vertical="center" wrapText="1" readingOrder="2"/>
    </xf>
    <xf numFmtId="0" fontId="4" fillId="0" borderId="0" xfId="0" applyFont="1" applyBorder="1" applyAlignment="1">
      <alignment horizontal="right"/>
    </xf>
    <xf numFmtId="0" fontId="7" fillId="33" borderId="49" xfId="0" applyFont="1" applyFill="1" applyBorder="1" applyAlignment="1">
      <alignment horizontal="center" vertical="center" textRotation="180" wrapText="1" readingOrder="2"/>
    </xf>
    <xf numFmtId="0" fontId="7" fillId="33" borderId="50" xfId="0" applyFont="1" applyFill="1" applyBorder="1" applyAlignment="1">
      <alignment horizontal="center" vertical="center" textRotation="180" wrapText="1" readingOrder="2"/>
    </xf>
    <xf numFmtId="0" fontId="7" fillId="0" borderId="51" xfId="0" applyFont="1" applyBorder="1" applyAlignment="1">
      <alignment horizontal="center" wrapText="1" readingOrder="2"/>
    </xf>
    <xf numFmtId="0" fontId="7" fillId="0" borderId="52" xfId="0" applyFont="1" applyBorder="1" applyAlignment="1">
      <alignment horizontal="center" wrapText="1" readingOrder="2"/>
    </xf>
    <xf numFmtId="187" fontId="4" fillId="0" borderId="38" xfId="0" applyNumberFormat="1" applyFont="1" applyBorder="1" applyAlignment="1">
      <alignment horizontal="center" vertical="center" wrapText="1"/>
    </xf>
    <xf numFmtId="187" fontId="4" fillId="0" borderId="38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3" fontId="4" fillId="0" borderId="53" xfId="42" applyNumberFormat="1" applyFont="1" applyFill="1" applyBorder="1" applyAlignment="1">
      <alignment horizontal="center" vertical="center" wrapText="1" readingOrder="2"/>
    </xf>
    <xf numFmtId="3" fontId="4" fillId="0" borderId="54" xfId="42" applyNumberFormat="1" applyFont="1" applyFill="1" applyBorder="1" applyAlignment="1">
      <alignment horizontal="center" vertical="center" wrapText="1" readingOrder="2"/>
    </xf>
    <xf numFmtId="3" fontId="1" fillId="0" borderId="55" xfId="42" applyNumberFormat="1" applyFont="1" applyBorder="1" applyAlignment="1">
      <alignment horizontal="center" vertical="top" wrapText="1" readingOrder="2"/>
    </xf>
    <xf numFmtId="3" fontId="4" fillId="0" borderId="56" xfId="42" applyNumberFormat="1" applyFont="1" applyFill="1" applyBorder="1" applyAlignment="1">
      <alignment horizontal="center" vertical="center" wrapText="1" readingOrder="2"/>
    </xf>
    <xf numFmtId="3" fontId="4" fillId="0" borderId="57" xfId="42" applyNumberFormat="1" applyFont="1" applyFill="1" applyBorder="1" applyAlignment="1">
      <alignment horizontal="center" vertical="center" wrapText="1" readingOrder="2"/>
    </xf>
    <xf numFmtId="3" fontId="4" fillId="0" borderId="56" xfId="42" applyNumberFormat="1" applyFont="1" applyFill="1" applyBorder="1" applyAlignment="1">
      <alignment horizontal="center" vertical="center" shrinkToFit="1" readingOrder="2"/>
    </xf>
    <xf numFmtId="3" fontId="4" fillId="0" borderId="57" xfId="42" applyNumberFormat="1" applyFont="1" applyFill="1" applyBorder="1" applyAlignment="1">
      <alignment horizontal="center" vertical="center" shrinkToFit="1" readingOrder="2"/>
    </xf>
    <xf numFmtId="3" fontId="4" fillId="0" borderId="58" xfId="42" applyNumberFormat="1" applyFont="1" applyFill="1" applyBorder="1" applyAlignment="1">
      <alignment horizontal="center" vertical="center" shrinkToFit="1" readingOrder="2"/>
    </xf>
    <xf numFmtId="3" fontId="4" fillId="0" borderId="59" xfId="42" applyNumberFormat="1" applyFont="1" applyFill="1" applyBorder="1" applyAlignment="1">
      <alignment horizontal="center" vertical="center" shrinkToFit="1" readingOrder="2"/>
    </xf>
    <xf numFmtId="3" fontId="1" fillId="0" borderId="17" xfId="42" applyNumberFormat="1" applyFont="1" applyBorder="1" applyAlignment="1">
      <alignment horizontal="center" vertical="top" wrapText="1" readingOrder="2"/>
    </xf>
    <xf numFmtId="3" fontId="1" fillId="0" borderId="60" xfId="42" applyNumberFormat="1" applyFont="1" applyFill="1" applyBorder="1" applyAlignment="1">
      <alignment horizontal="center" vertical="center" wrapText="1" readingOrder="2"/>
    </xf>
    <xf numFmtId="3" fontId="1" fillId="0" borderId="61" xfId="42" applyNumberFormat="1" applyFont="1" applyFill="1" applyBorder="1" applyAlignment="1">
      <alignment horizontal="center" vertical="center" wrapText="1" readingOrder="2"/>
    </xf>
    <xf numFmtId="3" fontId="1" fillId="0" borderId="62" xfId="42" applyNumberFormat="1" applyFont="1" applyFill="1" applyBorder="1" applyAlignment="1">
      <alignment horizontal="center" vertical="center" wrapText="1" readingOrder="2"/>
    </xf>
    <xf numFmtId="3" fontId="1" fillId="0" borderId="63" xfId="42" applyNumberFormat="1" applyFont="1" applyFill="1" applyBorder="1" applyAlignment="1">
      <alignment horizontal="center" vertical="center" wrapText="1" readingOrder="2"/>
    </xf>
    <xf numFmtId="3" fontId="1" fillId="0" borderId="64" xfId="42" applyNumberFormat="1" applyFont="1" applyBorder="1" applyAlignment="1">
      <alignment horizontal="center" vertical="center" wrapText="1" readingOrder="2"/>
    </xf>
    <xf numFmtId="180" fontId="4" fillId="0" borderId="65" xfId="0" applyNumberFormat="1" applyFont="1" applyBorder="1" applyAlignment="1">
      <alignment/>
    </xf>
    <xf numFmtId="180" fontId="4" fillId="0" borderId="17" xfId="0" applyNumberFormat="1" applyFont="1" applyBorder="1" applyAlignment="1">
      <alignment wrapText="1"/>
    </xf>
    <xf numFmtId="180" fontId="4" fillId="0" borderId="29" xfId="0" applyNumberFormat="1" applyFont="1" applyBorder="1" applyAlignment="1">
      <alignment wrapText="1"/>
    </xf>
    <xf numFmtId="180" fontId="4" fillId="0" borderId="10" xfId="0" applyNumberFormat="1" applyFont="1" applyBorder="1" applyAlignment="1">
      <alignment wrapText="1"/>
    </xf>
    <xf numFmtId="180" fontId="4" fillId="0" borderId="19" xfId="0" applyNumberFormat="1" applyFont="1" applyBorder="1" applyAlignment="1">
      <alignment wrapText="1"/>
    </xf>
    <xf numFmtId="180" fontId="4" fillId="0" borderId="66" xfId="0" applyNumberFormat="1" applyFont="1" applyBorder="1" applyAlignment="1">
      <alignment wrapText="1"/>
    </xf>
    <xf numFmtId="180" fontId="4" fillId="0" borderId="30" xfId="0" applyNumberFormat="1" applyFont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\Shared%20Folders\Finance%20Dep\FTOOLS\961229-%20IFR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تراز"/>
      <sheetName val="کاربرگ96"/>
      <sheetName val="ثبت تلفیق"/>
      <sheetName val="کنترل تلفیق"/>
      <sheetName val="Maping"/>
      <sheetName val="تعدیلات سنواتی"/>
      <sheetName val="کاور"/>
      <sheetName val="مجمع عمومی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فهرست 1"/>
      <sheetName val="فهرست 2"/>
      <sheetName val="صورت ریز فروش دارایی ها"/>
      <sheetName val="ذخیره خاص"/>
      <sheetName val="ذخیره عام"/>
      <sheetName val="محاسبات برگشت سود مطالبات غیر ج"/>
      <sheetName val="محاسبه مالیات"/>
      <sheetName val="بانکداری"/>
      <sheetName val="محاسبه درصد اقلیت"/>
    </sheetNames>
    <sheetDataSet>
      <sheetData sheetId="73">
        <row r="22">
          <cell r="H22">
            <v>5884627757422.086</v>
          </cell>
          <cell r="AB22">
            <v>4996137178977.171</v>
          </cell>
        </row>
        <row r="30">
          <cell r="H30">
            <v>1354760890567.2732</v>
          </cell>
          <cell r="AB30">
            <v>1082948973921.3706</v>
          </cell>
        </row>
      </sheetData>
      <sheetData sheetId="74">
        <row r="15">
          <cell r="F15">
            <v>2799356463789.1455</v>
          </cell>
          <cell r="J15">
            <v>2337810952256.39</v>
          </cell>
        </row>
      </sheetData>
      <sheetData sheetId="97">
        <row r="23">
          <cell r="D23">
            <v>641684686020</v>
          </cell>
          <cell r="G23">
            <v>14135063217261.49</v>
          </cell>
          <cell r="J23">
            <v>33698630145.499992</v>
          </cell>
          <cell r="M23">
            <v>136083779139.13002</v>
          </cell>
          <cell r="P23">
            <v>368901653700.4</v>
          </cell>
          <cell r="V23">
            <v>4944223988548.18</v>
          </cell>
          <cell r="Y23">
            <v>942605078615.46</v>
          </cell>
          <cell r="AB23">
            <v>250622100691.19998</v>
          </cell>
          <cell r="AE23">
            <v>149022310946.74</v>
          </cell>
          <cell r="AH23">
            <v>384185197795.68</v>
          </cell>
          <cell r="AK23">
            <v>249231571.42008957</v>
          </cell>
          <cell r="AN23">
            <v>1693359096.66</v>
          </cell>
          <cell r="AQ23">
            <v>617970144.33</v>
          </cell>
        </row>
        <row r="31">
          <cell r="D31">
            <v>-466807447680</v>
          </cell>
          <cell r="G31">
            <v>-13423446545737.027</v>
          </cell>
          <cell r="J31">
            <v>-2821983986</v>
          </cell>
          <cell r="M31">
            <v>-117648432404.91</v>
          </cell>
          <cell r="P31">
            <v>-352305684373.6</v>
          </cell>
          <cell r="V31">
            <v>-4902290458258.9</v>
          </cell>
          <cell r="Y31">
            <v>-882134845605</v>
          </cell>
          <cell r="AB31">
            <v>-185646091412.88</v>
          </cell>
          <cell r="AE31">
            <v>-124480010453.26</v>
          </cell>
          <cell r="AH31">
            <v>-350988061081.68</v>
          </cell>
          <cell r="AK31">
            <v>-2293914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rightToLeft="1" view="pageBreakPreview" zoomScale="150" zoomScaleSheetLayoutView="150" zoomScalePageLayoutView="0" workbookViewId="0" topLeftCell="A9">
      <selection activeCell="D19" sqref="D19"/>
    </sheetView>
  </sheetViews>
  <sheetFormatPr defaultColWidth="9.140625" defaultRowHeight="12.75"/>
  <cols>
    <col min="1" max="1" width="46.140625" style="0" customWidth="1"/>
    <col min="2" max="2" width="17.8515625" style="17" bestFit="1" customWidth="1"/>
    <col min="3" max="3" width="15.7109375" style="17" bestFit="1" customWidth="1"/>
    <col min="4" max="4" width="17.57421875" style="0" bestFit="1" customWidth="1"/>
  </cols>
  <sheetData>
    <row r="1" spans="1:3" ht="16.5" thickBot="1">
      <c r="A1" s="90" t="s">
        <v>133</v>
      </c>
      <c r="B1" s="91"/>
      <c r="C1" s="91"/>
    </row>
    <row r="2" spans="1:3" ht="17.25" thickBot="1" thickTop="1">
      <c r="A2" s="21" t="s">
        <v>0</v>
      </c>
      <c r="B2" s="22">
        <v>1395</v>
      </c>
      <c r="C2" s="22">
        <v>1396</v>
      </c>
    </row>
    <row r="3" spans="1:3" ht="16.5" thickTop="1">
      <c r="A3" s="14" t="s">
        <v>99</v>
      </c>
      <c r="B3" s="8"/>
      <c r="C3" s="32"/>
    </row>
    <row r="4" spans="1:3" ht="15.75">
      <c r="A4" s="33" t="s">
        <v>84</v>
      </c>
      <c r="B4" s="45">
        <v>15437.174802722213</v>
      </c>
      <c r="C4" s="46">
        <v>7878.997797892203</v>
      </c>
    </row>
    <row r="5" spans="1:3" ht="15.75">
      <c r="A5" s="33" t="s">
        <v>85</v>
      </c>
      <c r="B5" s="45">
        <v>916.670432346</v>
      </c>
      <c r="C5" s="46">
        <v>7800.359608681</v>
      </c>
    </row>
    <row r="6" spans="1:3" ht="15.75">
      <c r="A6" s="33" t="s">
        <v>86</v>
      </c>
      <c r="B6" s="45">
        <v>0</v>
      </c>
      <c r="C6" s="46">
        <v>0</v>
      </c>
    </row>
    <row r="7" spans="1:3" ht="15.75">
      <c r="A7" s="33" t="s">
        <v>87</v>
      </c>
      <c r="B7" s="45">
        <v>0</v>
      </c>
      <c r="C7" s="46">
        <v>0</v>
      </c>
    </row>
    <row r="8" spans="1:3" ht="15.75">
      <c r="A8" s="33" t="s">
        <v>96</v>
      </c>
      <c r="B8" s="45">
        <v>94050.78602014238</v>
      </c>
      <c r="C8" s="46">
        <v>106017.95911729618</v>
      </c>
    </row>
    <row r="9" spans="1:3" ht="15.75">
      <c r="A9" s="33" t="s">
        <v>98</v>
      </c>
      <c r="B9" s="45">
        <v>3510.695843918674</v>
      </c>
      <c r="C9" s="46">
        <v>4289.716196245</v>
      </c>
    </row>
    <row r="10" spans="1:3" ht="15.75">
      <c r="A10" s="33" t="s">
        <v>97</v>
      </c>
      <c r="B10" s="45">
        <v>946.0262435032513</v>
      </c>
      <c r="C10" s="46">
        <v>791.7282875622038</v>
      </c>
    </row>
    <row r="11" spans="1:3" ht="15.75">
      <c r="A11" s="33" t="s">
        <v>88</v>
      </c>
      <c r="B11" s="45">
        <v>786.6032035842502</v>
      </c>
      <c r="C11" s="46">
        <v>1320.4249880030445</v>
      </c>
    </row>
    <row r="12" spans="1:3" ht="15.75">
      <c r="A12" s="33" t="s">
        <v>89</v>
      </c>
      <c r="B12" s="45">
        <v>6271.912831325</v>
      </c>
      <c r="C12" s="46">
        <v>6446.793767631</v>
      </c>
    </row>
    <row r="13" spans="1:3" ht="15.75">
      <c r="A13" s="33" t="s">
        <v>90</v>
      </c>
      <c r="B13" s="45">
        <v>4250.857235151</v>
      </c>
      <c r="C13" s="46">
        <v>4149.605082552</v>
      </c>
    </row>
    <row r="14" spans="1:3" ht="15.75">
      <c r="A14" s="33" t="s">
        <v>91</v>
      </c>
      <c r="B14" s="45">
        <v>12442.336</v>
      </c>
      <c r="C14" s="46">
        <v>15305.659</v>
      </c>
    </row>
    <row r="15" spans="1:3" ht="16.5" thickBot="1">
      <c r="A15" s="33" t="s">
        <v>42</v>
      </c>
      <c r="B15" s="45">
        <v>4919.3539142980435</v>
      </c>
      <c r="C15" s="46">
        <v>6746.902911178586</v>
      </c>
    </row>
    <row r="16" spans="1:3" ht="16.5" thickBot="1">
      <c r="A16" s="12" t="s">
        <v>92</v>
      </c>
      <c r="B16" s="64">
        <v>143532.41652699077</v>
      </c>
      <c r="C16" s="65">
        <v>160748.14675704122</v>
      </c>
    </row>
    <row r="17" spans="1:3" ht="16.5" thickTop="1">
      <c r="A17" s="12" t="s">
        <v>1</v>
      </c>
      <c r="B17" s="47"/>
      <c r="C17" s="48"/>
    </row>
    <row r="18" spans="1:3" ht="15.75">
      <c r="A18" s="16" t="s">
        <v>2</v>
      </c>
      <c r="B18" s="49">
        <v>7571.1766011482405</v>
      </c>
      <c r="C18" s="49">
        <v>6193.0561252325215</v>
      </c>
    </row>
    <row r="19" spans="1:3" ht="15.75">
      <c r="A19" s="13" t="s">
        <v>93</v>
      </c>
      <c r="B19" s="49">
        <v>22251.289944235392</v>
      </c>
      <c r="C19" s="49">
        <v>30032.043038312146</v>
      </c>
    </row>
    <row r="20" spans="1:3" ht="15.75">
      <c r="A20" s="15" t="s">
        <v>94</v>
      </c>
      <c r="B20" s="49">
        <v>1957.13130325873</v>
      </c>
      <c r="C20" s="49">
        <v>21423.735959752656</v>
      </c>
    </row>
    <row r="21" spans="1:3" ht="16.5" thickBot="1">
      <c r="A21" s="15" t="s">
        <v>95</v>
      </c>
      <c r="B21" s="49">
        <v>182.504843017</v>
      </c>
      <c r="C21" s="49">
        <v>161.843712037</v>
      </c>
    </row>
    <row r="22" spans="1:3" ht="16.5" thickTop="1">
      <c r="A22" s="92" t="s">
        <v>134</v>
      </c>
      <c r="B22" s="92"/>
      <c r="C22" s="92"/>
    </row>
  </sheetData>
  <sheetProtection/>
  <mergeCells count="2">
    <mergeCell ref="A1:C1"/>
    <mergeCell ref="A22:C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rightToLeft="1" view="pageBreakPreview" zoomScale="150" zoomScaleSheetLayoutView="150" workbookViewId="0" topLeftCell="A19">
      <selection activeCell="D30" sqref="D30"/>
    </sheetView>
  </sheetViews>
  <sheetFormatPr defaultColWidth="9.140625" defaultRowHeight="12.75"/>
  <cols>
    <col min="1" max="1" width="52.28125" style="0" bestFit="1" customWidth="1"/>
    <col min="2" max="3" width="18.8515625" style="17" bestFit="1" customWidth="1"/>
    <col min="4" max="4" width="5.57421875" style="0" customWidth="1"/>
    <col min="5" max="5" width="17.140625" style="0" customWidth="1"/>
  </cols>
  <sheetData>
    <row r="1" spans="1:3" ht="38.25" customHeight="1" thickBot="1">
      <c r="A1" s="93" t="s">
        <v>135</v>
      </c>
      <c r="B1" s="94"/>
      <c r="C1" s="94"/>
    </row>
    <row r="2" spans="1:3" ht="17.25" thickBot="1" thickTop="1">
      <c r="A2" s="23" t="s">
        <v>0</v>
      </c>
      <c r="B2" s="43">
        <v>1395</v>
      </c>
      <c r="C2" s="43">
        <v>1396</v>
      </c>
    </row>
    <row r="3" spans="1:3" ht="16.5" thickTop="1">
      <c r="A3" s="34" t="s">
        <v>100</v>
      </c>
      <c r="B3" s="8"/>
      <c r="C3" s="20"/>
    </row>
    <row r="4" spans="1:3" ht="15.75">
      <c r="A4" s="30" t="s">
        <v>101</v>
      </c>
      <c r="B4" s="50">
        <v>12537.795840669674</v>
      </c>
      <c r="C4" s="51">
        <v>3621.8310109250037</v>
      </c>
    </row>
    <row r="5" spans="1:3" ht="15.75">
      <c r="A5" s="30" t="s">
        <v>102</v>
      </c>
      <c r="B5" s="50">
        <v>7658.72733015274</v>
      </c>
      <c r="C5" s="51">
        <v>8051.389335305237</v>
      </c>
    </row>
    <row r="6" spans="1:3" ht="15.75">
      <c r="A6" s="30" t="s">
        <v>103</v>
      </c>
      <c r="B6" s="50">
        <v>12.233576562</v>
      </c>
      <c r="C6" s="51">
        <v>35.234620365</v>
      </c>
    </row>
    <row r="7" spans="1:3" ht="15.75">
      <c r="A7" s="30" t="s">
        <v>104</v>
      </c>
      <c r="B7" s="50">
        <v>0</v>
      </c>
      <c r="C7" s="51">
        <v>0</v>
      </c>
    </row>
    <row r="8" spans="1:3" ht="15.75">
      <c r="A8" s="30" t="s">
        <v>122</v>
      </c>
      <c r="B8" s="50">
        <v>239.7350196937633</v>
      </c>
      <c r="C8" s="51">
        <v>0</v>
      </c>
    </row>
    <row r="9" spans="1:5" ht="15.75" customHeight="1">
      <c r="A9" s="30" t="s">
        <v>105</v>
      </c>
      <c r="B9" s="50">
        <v>5117.242751367838</v>
      </c>
      <c r="C9" s="51">
        <v>6099.457834063222</v>
      </c>
      <c r="E9" s="17"/>
    </row>
    <row r="10" spans="1:3" ht="16.5" thickBot="1">
      <c r="A10" s="31" t="s">
        <v>106</v>
      </c>
      <c r="B10" s="63">
        <v>400.655233181</v>
      </c>
      <c r="C10" s="51">
        <v>505.240607782</v>
      </c>
    </row>
    <row r="11" spans="1:5" ht="16.5" thickBot="1">
      <c r="A11" s="35" t="s">
        <v>107</v>
      </c>
      <c r="B11" s="52">
        <v>25966.38975162702</v>
      </c>
      <c r="C11" s="52">
        <v>18313.153408440463</v>
      </c>
      <c r="E11" s="17"/>
    </row>
    <row r="12" spans="1:5" ht="15.75">
      <c r="A12" s="35"/>
      <c r="B12" s="53"/>
      <c r="C12" s="54"/>
      <c r="E12" s="17"/>
    </row>
    <row r="13" spans="1:5" ht="15.75">
      <c r="A13" s="35" t="s">
        <v>108</v>
      </c>
      <c r="B13" s="53"/>
      <c r="C13" s="54"/>
      <c r="E13" s="17"/>
    </row>
    <row r="14" spans="1:5" ht="15.75">
      <c r="A14" s="31" t="s">
        <v>109</v>
      </c>
      <c r="B14" s="53">
        <v>103414.296583106</v>
      </c>
      <c r="C14" s="54">
        <v>128927.898372382</v>
      </c>
      <c r="E14" s="17"/>
    </row>
    <row r="15" spans="1:5" ht="16.5" thickBot="1">
      <c r="A15" s="31" t="s">
        <v>110</v>
      </c>
      <c r="B15" s="53">
        <v>12.075081379</v>
      </c>
      <c r="C15" s="54">
        <v>12.075081379</v>
      </c>
      <c r="D15" s="17"/>
      <c r="E15" s="17"/>
    </row>
    <row r="16" spans="1:5" ht="16.5" thickBot="1">
      <c r="A16" s="35" t="s">
        <v>111</v>
      </c>
      <c r="B16" s="52">
        <v>103426.37166448499</v>
      </c>
      <c r="C16" s="52">
        <v>128939.97345376099</v>
      </c>
      <c r="E16" s="17"/>
    </row>
    <row r="17" spans="1:3" ht="16.5" thickBot="1">
      <c r="A17" s="35" t="s">
        <v>112</v>
      </c>
      <c r="B17" s="52">
        <v>129392.76141611201</v>
      </c>
      <c r="C17" s="52">
        <v>147253.12686220146</v>
      </c>
    </row>
    <row r="18" spans="1:3" ht="15.75">
      <c r="A18" s="35"/>
      <c r="B18" s="53"/>
      <c r="C18" s="54"/>
    </row>
    <row r="19" spans="1:3" ht="15.75">
      <c r="A19" s="35" t="s">
        <v>3</v>
      </c>
      <c r="B19" s="53"/>
      <c r="C19" s="54"/>
    </row>
    <row r="20" spans="1:3" ht="15.75">
      <c r="A20" s="31" t="s">
        <v>113</v>
      </c>
      <c r="B20" s="53">
        <v>8500</v>
      </c>
      <c r="C20" s="54">
        <v>8500</v>
      </c>
    </row>
    <row r="21" spans="1:3" ht="15.75">
      <c r="A21" s="31" t="s">
        <v>114</v>
      </c>
      <c r="B21" s="53">
        <v>0</v>
      </c>
      <c r="C21" s="54">
        <v>0</v>
      </c>
    </row>
    <row r="22" spans="1:3" ht="15.75">
      <c r="A22" s="31" t="s">
        <v>115</v>
      </c>
      <c r="B22" s="53">
        <v>0</v>
      </c>
      <c r="C22" s="54">
        <v>0</v>
      </c>
    </row>
    <row r="23" spans="1:3" ht="15.75">
      <c r="A23" s="31" t="s">
        <v>123</v>
      </c>
      <c r="B23" s="53">
        <v>3499.51879467945</v>
      </c>
      <c r="C23" s="54">
        <v>3594.073512599017</v>
      </c>
    </row>
    <row r="24" spans="1:3" ht="15.75">
      <c r="A24" s="31" t="s">
        <v>124</v>
      </c>
      <c r="B24" s="53">
        <v>0</v>
      </c>
      <c r="C24" s="54">
        <v>0</v>
      </c>
    </row>
    <row r="25" spans="1:3" ht="15.75">
      <c r="A25" s="31" t="s">
        <v>116</v>
      </c>
      <c r="B25" s="53">
        <v>43.596630207</v>
      </c>
      <c r="C25" s="54">
        <v>43.596630207</v>
      </c>
    </row>
    <row r="26" spans="1:3" ht="15.75">
      <c r="A26" s="31" t="s">
        <v>117</v>
      </c>
      <c r="B26" s="53">
        <v>0</v>
      </c>
      <c r="C26" s="54">
        <v>0</v>
      </c>
    </row>
    <row r="27" spans="1:3" ht="15.75">
      <c r="A27" s="31" t="s">
        <v>118</v>
      </c>
      <c r="B27" s="53">
        <v>2096.5396838299207</v>
      </c>
      <c r="C27" s="54">
        <v>1357.3497520400078</v>
      </c>
    </row>
    <row r="28" spans="1:3" ht="16.5" thickBot="1">
      <c r="A28" s="31" t="s">
        <v>119</v>
      </c>
      <c r="B28" s="53">
        <v>0</v>
      </c>
      <c r="C28" s="54">
        <v>0</v>
      </c>
    </row>
    <row r="29" spans="1:3" ht="16.5" thickBot="1">
      <c r="A29" s="35" t="s">
        <v>120</v>
      </c>
      <c r="B29" s="52">
        <v>14139.65510871637</v>
      </c>
      <c r="C29" s="52">
        <v>13495.019894846024</v>
      </c>
    </row>
    <row r="30" spans="1:3" ht="18.75" customHeight="1" thickBot="1">
      <c r="A30" s="36" t="s">
        <v>121</v>
      </c>
      <c r="B30" s="55">
        <v>143532.41652482838</v>
      </c>
      <c r="C30" s="55">
        <v>160748.14675704748</v>
      </c>
    </row>
    <row r="31" spans="1:3" ht="19.5" customHeight="1" thickTop="1">
      <c r="A31" s="95" t="s">
        <v>134</v>
      </c>
      <c r="B31" s="95"/>
      <c r="C31" s="95"/>
    </row>
    <row r="33" ht="13.5" customHeight="1"/>
  </sheetData>
  <sheetProtection/>
  <mergeCells count="2">
    <mergeCell ref="A1:C1"/>
    <mergeCell ref="A31:C3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="130" zoomScaleSheetLayoutView="130" zoomScalePageLayoutView="0" workbookViewId="0" topLeftCell="A8">
      <selection activeCell="D15" sqref="D15"/>
    </sheetView>
  </sheetViews>
  <sheetFormatPr defaultColWidth="9.140625" defaultRowHeight="12.75"/>
  <cols>
    <col min="1" max="1" width="42.421875" style="18" bestFit="1" customWidth="1"/>
    <col min="2" max="5" width="14.8515625" style="18" customWidth="1"/>
    <col min="6" max="6" width="17.57421875" style="18" customWidth="1"/>
    <col min="7" max="7" width="20.7109375" style="18" customWidth="1"/>
    <col min="8" max="8" width="9.140625" style="18" customWidth="1"/>
    <col min="9" max="9" width="9.57421875" style="18" bestFit="1" customWidth="1"/>
    <col min="10" max="16384" width="9.140625" style="18" customWidth="1"/>
  </cols>
  <sheetData>
    <row r="1" spans="1:7" ht="57" customHeight="1" thickBot="1">
      <c r="A1" s="96" t="s">
        <v>130</v>
      </c>
      <c r="B1" s="96"/>
      <c r="C1" s="96"/>
      <c r="D1" s="96"/>
      <c r="E1" s="96"/>
      <c r="F1" s="96"/>
      <c r="G1" s="96"/>
    </row>
    <row r="2" spans="1:7" ht="44.25" customHeight="1" thickBot="1" thickTop="1">
      <c r="A2" s="37"/>
      <c r="B2" s="97" t="s">
        <v>127</v>
      </c>
      <c r="C2" s="98"/>
      <c r="D2" s="97" t="s">
        <v>128</v>
      </c>
      <c r="E2" s="98"/>
      <c r="F2" s="97" t="s">
        <v>71</v>
      </c>
      <c r="G2" s="98"/>
    </row>
    <row r="3" spans="1:7" ht="22.5" thickBot="1" thickTop="1">
      <c r="A3" s="38" t="s">
        <v>129</v>
      </c>
      <c r="B3" s="39">
        <v>1395</v>
      </c>
      <c r="C3" s="39">
        <v>1396</v>
      </c>
      <c r="D3" s="39">
        <v>1395</v>
      </c>
      <c r="E3" s="39">
        <v>1396</v>
      </c>
      <c r="F3" s="39">
        <v>1395</v>
      </c>
      <c r="G3" s="39">
        <v>1396</v>
      </c>
    </row>
    <row r="4" spans="1:7" ht="19.5" thickTop="1">
      <c r="A4" s="40" t="s">
        <v>72</v>
      </c>
      <c r="B4" s="60">
        <v>94050.7857584857</v>
      </c>
      <c r="C4" s="66">
        <v>106017.95900000002</v>
      </c>
      <c r="D4" s="60">
        <v>856.4706761936866</v>
      </c>
      <c r="E4" s="60">
        <v>4289.716196245</v>
      </c>
      <c r="F4" s="60">
        <v>29777.679355049037</v>
      </c>
      <c r="G4" s="60">
        <v>36225.099</v>
      </c>
    </row>
    <row r="5" spans="1:7" ht="21">
      <c r="A5" s="41" t="s">
        <v>73</v>
      </c>
      <c r="B5" s="61">
        <v>0</v>
      </c>
      <c r="C5" s="67">
        <v>0</v>
      </c>
      <c r="D5" s="61">
        <v>0</v>
      </c>
      <c r="E5" s="61"/>
      <c r="F5" s="61">
        <v>0</v>
      </c>
      <c r="G5" s="61">
        <v>0</v>
      </c>
    </row>
    <row r="6" spans="1:7" ht="21.75" customHeight="1">
      <c r="A6" s="42" t="s">
        <v>74</v>
      </c>
      <c r="B6" s="61">
        <v>39736.515109834996</v>
      </c>
      <c r="C6" s="67">
        <v>51243.82208312076</v>
      </c>
      <c r="D6" s="61">
        <v>615.5967946756152</v>
      </c>
      <c r="E6" s="61">
        <v>298</v>
      </c>
      <c r="F6" s="61">
        <v>6677.172689442001</v>
      </c>
      <c r="G6" s="61">
        <v>7203.49202017</v>
      </c>
    </row>
    <row r="7" spans="1:7" ht="20.25" customHeight="1">
      <c r="A7" s="42" t="s">
        <v>75</v>
      </c>
      <c r="B7" s="61">
        <v>13242.931187623</v>
      </c>
      <c r="C7" s="67">
        <v>13524.326487037</v>
      </c>
      <c r="D7" s="61">
        <v>0</v>
      </c>
      <c r="E7" s="61">
        <v>0</v>
      </c>
      <c r="F7" s="61">
        <v>8847.95019951482</v>
      </c>
      <c r="G7" s="61">
        <v>9166.258695337</v>
      </c>
    </row>
    <row r="8" spans="1:7" ht="21" customHeight="1">
      <c r="A8" s="42" t="s">
        <v>76</v>
      </c>
      <c r="B8" s="61">
        <v>13591.592645133469</v>
      </c>
      <c r="C8" s="67">
        <v>14372.129090698849</v>
      </c>
      <c r="D8" s="61">
        <v>0</v>
      </c>
      <c r="E8" s="61">
        <v>0</v>
      </c>
      <c r="F8" s="61">
        <v>2233.03937703468</v>
      </c>
      <c r="G8" s="61">
        <v>2238.521753213</v>
      </c>
    </row>
    <row r="9" spans="1:7" ht="23.25" customHeight="1">
      <c r="A9" s="42" t="s">
        <v>77</v>
      </c>
      <c r="B9" s="61">
        <v>7305.72412280372</v>
      </c>
      <c r="C9" s="67">
        <v>11402.4103517084</v>
      </c>
      <c r="D9" s="61">
        <v>18.058819584000002</v>
      </c>
      <c r="E9" s="61">
        <v>987</v>
      </c>
      <c r="F9" s="61">
        <v>3298.97871398621</v>
      </c>
      <c r="G9" s="61">
        <v>8012.570229023</v>
      </c>
    </row>
    <row r="10" spans="1:7" ht="21" customHeight="1">
      <c r="A10" s="42" t="s">
        <v>78</v>
      </c>
      <c r="B10" s="61">
        <v>1692.4267602260002</v>
      </c>
      <c r="C10" s="67">
        <v>1614.684455726</v>
      </c>
      <c r="D10" s="61">
        <v>0</v>
      </c>
      <c r="E10" s="61">
        <v>0</v>
      </c>
      <c r="F10" s="61">
        <v>69.70723211255999</v>
      </c>
      <c r="G10" s="61">
        <v>1713.666190403</v>
      </c>
    </row>
    <row r="11" spans="1:7" ht="23.25" customHeight="1">
      <c r="A11" s="42" t="s">
        <v>79</v>
      </c>
      <c r="B11" s="61">
        <v>13784.135139009999</v>
      </c>
      <c r="C11" s="67">
        <v>13269.750472171</v>
      </c>
      <c r="D11" s="61">
        <v>2877.0402830969997</v>
      </c>
      <c r="E11" s="61">
        <v>0</v>
      </c>
      <c r="F11" s="61">
        <v>108.22110830084</v>
      </c>
      <c r="G11" s="61">
        <v>133.578327929</v>
      </c>
    </row>
    <row r="12" spans="1:7" ht="19.5" thickBot="1">
      <c r="A12" s="56" t="s">
        <v>132</v>
      </c>
      <c r="B12" s="59">
        <v>4697.46079385452</v>
      </c>
      <c r="C12" s="68">
        <v>590.836059538</v>
      </c>
      <c r="D12" s="61">
        <v>0</v>
      </c>
      <c r="E12" s="61">
        <v>3005</v>
      </c>
      <c r="F12" s="61">
        <v>8587.397034657928</v>
      </c>
      <c r="G12" s="61">
        <v>7757.011783925</v>
      </c>
    </row>
    <row r="13" spans="1:7" s="71" customFormat="1" ht="21.75" thickBot="1">
      <c r="A13" s="70" t="s">
        <v>83</v>
      </c>
      <c r="B13" s="72">
        <v>94050.7857584857</v>
      </c>
      <c r="C13" s="72">
        <v>106017.959</v>
      </c>
      <c r="D13" s="72">
        <v>3510.695897356615</v>
      </c>
      <c r="E13" s="72">
        <v>4290</v>
      </c>
      <c r="F13" s="72">
        <v>29822.466355049037</v>
      </c>
      <c r="G13" s="72">
        <v>36225.099</v>
      </c>
    </row>
    <row r="14" spans="1:7" ht="42">
      <c r="A14" s="41" t="s">
        <v>80</v>
      </c>
      <c r="B14" s="59"/>
      <c r="C14" s="59"/>
      <c r="D14" s="59"/>
      <c r="E14" s="59"/>
      <c r="F14" s="59"/>
      <c r="G14" s="59"/>
    </row>
    <row r="15" spans="1:7" ht="18.75">
      <c r="A15" s="42" t="s">
        <v>81</v>
      </c>
      <c r="B15" s="59">
        <v>94050.7857584857</v>
      </c>
      <c r="C15" s="59">
        <v>106017.95900000002</v>
      </c>
      <c r="D15" s="59">
        <v>3510.695897356615</v>
      </c>
      <c r="E15" s="69">
        <v>4289.716196189645</v>
      </c>
      <c r="F15" s="59">
        <v>29822.466355049037</v>
      </c>
      <c r="G15" s="59">
        <v>36225.099</v>
      </c>
    </row>
    <row r="16" spans="1:7" ht="19.5" thickBot="1">
      <c r="A16" s="42" t="s">
        <v>82</v>
      </c>
      <c r="B16" s="59">
        <v>0</v>
      </c>
      <c r="C16" s="59">
        <v>0</v>
      </c>
      <c r="D16" s="59"/>
      <c r="E16" s="59"/>
      <c r="F16" s="59"/>
      <c r="G16" s="59"/>
    </row>
    <row r="17" spans="1:7" ht="16.5" thickTop="1">
      <c r="A17" s="92" t="s">
        <v>134</v>
      </c>
      <c r="B17" s="92"/>
      <c r="C17" s="92"/>
      <c r="D17" s="92"/>
      <c r="E17" s="92"/>
      <c r="F17" s="92"/>
      <c r="G17" s="92"/>
    </row>
  </sheetData>
  <sheetProtection/>
  <mergeCells count="5">
    <mergeCell ref="A1:G1"/>
    <mergeCell ref="B2:C2"/>
    <mergeCell ref="D2:E2"/>
    <mergeCell ref="F2:G2"/>
    <mergeCell ref="A17:G1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rightToLeft="1" view="pageBreakPreview" zoomScale="150" zoomScaleSheetLayoutView="150" zoomScalePageLayoutView="0" workbookViewId="0" topLeftCell="A1">
      <selection activeCell="A1" sqref="A1:G1"/>
    </sheetView>
  </sheetViews>
  <sheetFormatPr defaultColWidth="9.140625" defaultRowHeight="12.75"/>
  <cols>
    <col min="1" max="1" width="42.421875" style="0" bestFit="1" customWidth="1"/>
    <col min="2" max="2" width="8.8515625" style="0" customWidth="1"/>
    <col min="3" max="3" width="14.57421875" style="0" bestFit="1" customWidth="1"/>
    <col min="4" max="4" width="15.28125" style="0" bestFit="1" customWidth="1"/>
    <col min="5" max="5" width="16.140625" style="0" bestFit="1" customWidth="1"/>
    <col min="6" max="6" width="15.28125" style="0" bestFit="1" customWidth="1"/>
    <col min="7" max="7" width="16.421875" style="0" customWidth="1"/>
  </cols>
  <sheetData>
    <row r="1" spans="1:7" ht="44.25" customHeight="1" thickBot="1">
      <c r="A1" s="99" t="s">
        <v>137</v>
      </c>
      <c r="B1" s="99"/>
      <c r="C1" s="99"/>
      <c r="D1" s="99"/>
      <c r="E1" s="99"/>
      <c r="F1" s="99"/>
      <c r="G1" s="99"/>
    </row>
    <row r="2" spans="1:7" ht="17.25" thickBot="1" thickTop="1">
      <c r="A2" s="29"/>
      <c r="B2" s="100" t="s">
        <v>69</v>
      </c>
      <c r="C2" s="101"/>
      <c r="D2" s="100" t="s">
        <v>70</v>
      </c>
      <c r="E2" s="101"/>
      <c r="F2" s="100" t="s">
        <v>71</v>
      </c>
      <c r="G2" s="101"/>
    </row>
    <row r="3" spans="1:7" ht="17.25" thickBot="1" thickTop="1">
      <c r="A3" s="25" t="s">
        <v>4</v>
      </c>
      <c r="B3" s="24">
        <v>1395</v>
      </c>
      <c r="C3" s="24">
        <v>1396</v>
      </c>
      <c r="D3" s="24">
        <v>1395</v>
      </c>
      <c r="E3" s="24">
        <v>1396</v>
      </c>
      <c r="F3" s="24">
        <v>1395</v>
      </c>
      <c r="G3" s="24">
        <v>1396</v>
      </c>
    </row>
    <row r="4" spans="1:7" ht="16.5" thickTop="1">
      <c r="A4" s="19" t="s">
        <v>62</v>
      </c>
      <c r="B4" s="73">
        <v>0</v>
      </c>
      <c r="C4" s="73">
        <v>0</v>
      </c>
      <c r="D4" s="74">
        <v>89522.696</v>
      </c>
      <c r="E4" s="74">
        <v>82038.844</v>
      </c>
      <c r="F4" s="74">
        <v>29822.466545384003</v>
      </c>
      <c r="G4" s="74">
        <v>36225.09904024735</v>
      </c>
    </row>
    <row r="5" spans="1:7" ht="15.75">
      <c r="A5" s="3" t="s">
        <v>63</v>
      </c>
      <c r="B5" s="73">
        <v>0</v>
      </c>
      <c r="C5" s="73">
        <v>0</v>
      </c>
      <c r="D5" s="74">
        <v>1574.906</v>
      </c>
      <c r="E5" s="74">
        <v>2649.004</v>
      </c>
      <c r="F5" s="74">
        <v>0</v>
      </c>
      <c r="G5" s="74">
        <v>0</v>
      </c>
    </row>
    <row r="6" spans="1:7" ht="15.75">
      <c r="A6" s="3" t="s">
        <v>64</v>
      </c>
      <c r="B6" s="75">
        <v>0</v>
      </c>
      <c r="C6" s="75">
        <v>0</v>
      </c>
      <c r="D6" s="74">
        <v>2385.983</v>
      </c>
      <c r="E6" s="74">
        <v>16927.38</v>
      </c>
      <c r="F6" s="74">
        <v>0</v>
      </c>
      <c r="G6" s="74">
        <v>0</v>
      </c>
    </row>
    <row r="7" spans="1:7" ht="16.5" thickBot="1">
      <c r="A7" s="28" t="s">
        <v>65</v>
      </c>
      <c r="B7" s="76">
        <v>0</v>
      </c>
      <c r="C7" s="76">
        <v>0</v>
      </c>
      <c r="D7" s="74">
        <v>5480.428</v>
      </c>
      <c r="E7" s="74">
        <v>10745.012</v>
      </c>
      <c r="F7" s="74">
        <v>0</v>
      </c>
      <c r="G7" s="74">
        <v>0</v>
      </c>
    </row>
    <row r="8" spans="1:7" ht="15.75">
      <c r="A8" s="3" t="s">
        <v>66</v>
      </c>
      <c r="B8" s="75">
        <v>0</v>
      </c>
      <c r="C8" s="75">
        <v>0</v>
      </c>
      <c r="D8" s="77">
        <v>98964.01299999999</v>
      </c>
      <c r="E8" s="78">
        <v>112360.24</v>
      </c>
      <c r="F8" s="78">
        <v>29822.466545384003</v>
      </c>
      <c r="G8" s="78">
        <v>36225.09904024735</v>
      </c>
    </row>
    <row r="9" spans="1:7" ht="15.75" customHeight="1" thickBot="1">
      <c r="A9" s="28" t="s">
        <v>67</v>
      </c>
      <c r="B9" s="76">
        <v>0</v>
      </c>
      <c r="C9" s="76">
        <v>0</v>
      </c>
      <c r="D9" s="89">
        <v>-4913.2274313122125</v>
      </c>
      <c r="E9" s="89">
        <v>-6342.281161762326</v>
      </c>
      <c r="F9" s="79">
        <v>0</v>
      </c>
      <c r="G9" s="79">
        <v>0</v>
      </c>
    </row>
    <row r="10" spans="1:7" ht="16.5" thickBot="1">
      <c r="A10" s="3" t="s">
        <v>68</v>
      </c>
      <c r="B10" s="75">
        <v>0</v>
      </c>
      <c r="C10" s="75">
        <v>0</v>
      </c>
      <c r="D10" s="80">
        <v>94050.78556868777</v>
      </c>
      <c r="E10" s="81">
        <v>106017.95883823768</v>
      </c>
      <c r="F10" s="81">
        <v>29822.466545384003</v>
      </c>
      <c r="G10" s="81">
        <v>36225.09904024735</v>
      </c>
    </row>
    <row r="11" spans="1:7" ht="16.5" thickTop="1">
      <c r="A11" s="102" t="s">
        <v>136</v>
      </c>
      <c r="B11" s="102"/>
      <c r="C11" s="102"/>
      <c r="D11" s="102"/>
      <c r="E11" s="102"/>
      <c r="F11" s="102"/>
      <c r="G11" s="102"/>
    </row>
    <row r="14" ht="12.75">
      <c r="C14" s="62"/>
    </row>
  </sheetData>
  <sheetProtection/>
  <mergeCells count="5">
    <mergeCell ref="A1:G1"/>
    <mergeCell ref="B2:C2"/>
    <mergeCell ref="D2:E2"/>
    <mergeCell ref="F2:G2"/>
    <mergeCell ref="A11:G11"/>
  </mergeCells>
  <printOptions/>
  <pageMargins left="0.75" right="0.75" top="1" bottom="1" header="0.5" footer="0.5"/>
  <pageSetup horizontalDpi="300" verticalDpi="3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9"/>
  <sheetViews>
    <sheetView rightToLeft="1" view="pageBreakPreview" zoomScale="150" zoomScaleNormal="87" zoomScaleSheetLayoutView="150" zoomScalePageLayoutView="0" workbookViewId="0" topLeftCell="A1">
      <selection activeCell="C14" sqref="C14"/>
    </sheetView>
  </sheetViews>
  <sheetFormatPr defaultColWidth="9.140625" defaultRowHeight="12.75"/>
  <cols>
    <col min="1" max="1" width="38.140625" style="0" customWidth="1"/>
    <col min="2" max="2" width="14.7109375" style="0" customWidth="1"/>
    <col min="3" max="3" width="13.8515625" style="0" customWidth="1"/>
  </cols>
  <sheetData>
    <row r="1" spans="1:3" ht="43.5" customHeight="1" thickBot="1">
      <c r="A1" s="90" t="s">
        <v>138</v>
      </c>
      <c r="B1" s="103"/>
      <c r="C1" s="103"/>
    </row>
    <row r="2" spans="1:3" ht="17.25" thickBot="1" thickTop="1">
      <c r="A2" s="26" t="s">
        <v>41</v>
      </c>
      <c r="B2" s="24">
        <v>1395</v>
      </c>
      <c r="C2" s="24">
        <v>1396</v>
      </c>
    </row>
    <row r="3" spans="1:3" ht="17.25" thickBot="1" thickTop="1">
      <c r="A3" s="4" t="s">
        <v>61</v>
      </c>
      <c r="B3" s="58">
        <v>18227.288390188492</v>
      </c>
      <c r="C3" s="58">
        <f>(SUM('[1]90'!$D$23,'[1]90'!$G$23,'[1]90'!$J$23,'[1]90'!$M$23,'[1]90'!$P$23,'[1]90'!$V$23,'[1]90'!$Y$23,'[1]90'!$AB$23,'[1]90'!$AE$23,'[1]90'!$AH$23,'[1]90'!$AK$23,'[1]90'!$AN$23,'[1]90'!$AQ$23))/1000000000</f>
        <v>21988.651203676192</v>
      </c>
    </row>
    <row r="4" spans="1:3" ht="16.5" thickBot="1">
      <c r="A4" s="4" t="s">
        <v>57</v>
      </c>
      <c r="B4" s="58">
        <v>17327.594524614502</v>
      </c>
      <c r="C4" s="58">
        <f>(-SUM('[1]90'!$D$31,'[1]90'!$G$31,'[1]90'!$J$31,'[1]90'!$M$31,'[1]90'!$P$31,'[1]90'!$V$31,'[1]90'!$Y$31,'[1]90'!$AB$31,'[1]90'!$AE$31,'[1]90'!$AH$31,'[1]90'!$AK$31))/1000000000</f>
        <v>20808.57185490726</v>
      </c>
    </row>
    <row r="5" spans="1:3" ht="16.5" thickBot="1">
      <c r="A5" s="4" t="s">
        <v>58</v>
      </c>
      <c r="B5" s="58">
        <f>(SUM('[1]66'!$H$22,'[1]66'!$H$30))/1000000000</f>
        <v>7239.388647989359</v>
      </c>
      <c r="C5" s="58">
        <f>(SUM('[1]66'!$AB$22,'[1]66'!$AB$30))/1000000000</f>
        <v>6079.086152898541</v>
      </c>
    </row>
    <row r="6" spans="1:3" ht="16.5" thickBot="1">
      <c r="A6" s="4" t="s">
        <v>59</v>
      </c>
      <c r="B6" s="58">
        <f>('[1]67'!$J$15)/1000000000</f>
        <v>2337.81095225639</v>
      </c>
      <c r="C6" s="58">
        <f>('[1]67'!$F$15)/1000000000</f>
        <v>2799.3564637891454</v>
      </c>
    </row>
    <row r="7" spans="1:3" ht="16.5" thickBot="1">
      <c r="A7" s="4" t="s">
        <v>60</v>
      </c>
      <c r="B7" s="82">
        <v>0</v>
      </c>
      <c r="C7" s="83">
        <v>0</v>
      </c>
    </row>
    <row r="8" spans="1:3" ht="16.5" thickTop="1">
      <c r="A8" s="102" t="s">
        <v>136</v>
      </c>
      <c r="B8" s="102"/>
      <c r="C8" s="102"/>
    </row>
    <row r="9" ht="14.25">
      <c r="B9" s="44"/>
    </row>
  </sheetData>
  <sheetProtection/>
  <mergeCells count="2">
    <mergeCell ref="A1:C1"/>
    <mergeCell ref="A8:C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rightToLeft="1" view="pageBreakPreview" zoomScale="150" zoomScaleSheetLayoutView="150" zoomScalePageLayoutView="0" workbookViewId="0" topLeftCell="A1">
      <selection activeCell="A6" sqref="A6"/>
    </sheetView>
  </sheetViews>
  <sheetFormatPr defaultColWidth="9.140625" defaultRowHeight="12.75"/>
  <cols>
    <col min="1" max="1" width="20.421875" style="0" customWidth="1"/>
    <col min="2" max="2" width="14.7109375" style="0" customWidth="1"/>
    <col min="3" max="3" width="15.7109375" style="0" customWidth="1"/>
  </cols>
  <sheetData>
    <row r="1" spans="1:3" ht="16.5" thickBot="1">
      <c r="A1" s="104" t="s">
        <v>139</v>
      </c>
      <c r="B1" s="104"/>
      <c r="C1" s="104"/>
    </row>
    <row r="2" spans="1:3" ht="17.25" thickBot="1" thickTop="1">
      <c r="A2" s="23" t="s">
        <v>0</v>
      </c>
      <c r="B2" s="24">
        <v>1395</v>
      </c>
      <c r="C2" s="24">
        <v>1396</v>
      </c>
    </row>
    <row r="3" spans="1:3" ht="17.25" thickBot="1" thickTop="1">
      <c r="A3" s="4" t="s">
        <v>5</v>
      </c>
      <c r="B3" s="1">
        <v>107</v>
      </c>
      <c r="C3" s="2">
        <v>107</v>
      </c>
    </row>
    <row r="4" spans="1:3" ht="16.5" thickBot="1">
      <c r="A4" s="5" t="s">
        <v>6</v>
      </c>
      <c r="B4" s="6">
        <v>0</v>
      </c>
      <c r="C4" s="7">
        <v>0</v>
      </c>
    </row>
    <row r="5" spans="1:3" ht="16.5" thickTop="1">
      <c r="A5" s="105" t="s">
        <v>140</v>
      </c>
      <c r="B5" s="105"/>
      <c r="C5" s="105"/>
    </row>
  </sheetData>
  <sheetProtection/>
  <mergeCells count="2">
    <mergeCell ref="A1:C1"/>
    <mergeCell ref="A5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rightToLeft="1" view="pageBreakPreview" zoomScale="150" zoomScaleSheetLayoutView="150" zoomScalePageLayoutView="0" workbookViewId="0" topLeftCell="A1">
      <selection activeCell="A2" sqref="A2"/>
    </sheetView>
  </sheetViews>
  <sheetFormatPr defaultColWidth="9.140625" defaultRowHeight="12.75"/>
  <cols>
    <col min="1" max="1" width="27.00390625" style="0" customWidth="1"/>
    <col min="2" max="2" width="11.00390625" style="0" bestFit="1" customWidth="1"/>
    <col min="3" max="3" width="13.140625" style="0" customWidth="1"/>
  </cols>
  <sheetData>
    <row r="1" spans="1:3" ht="16.5" thickBot="1">
      <c r="A1" s="91" t="s">
        <v>141</v>
      </c>
      <c r="B1" s="91"/>
      <c r="C1" s="91"/>
    </row>
    <row r="2" spans="1:3" ht="17.25" thickBot="1" thickTop="1">
      <c r="A2" s="23" t="s">
        <v>0</v>
      </c>
      <c r="B2" s="24">
        <v>1395</v>
      </c>
      <c r="C2" s="24">
        <v>1396</v>
      </c>
    </row>
    <row r="3" spans="1:3" ht="17.25" thickBot="1" thickTop="1">
      <c r="A3" s="10" t="s">
        <v>7</v>
      </c>
      <c r="B3" s="84">
        <v>0</v>
      </c>
      <c r="C3" s="84">
        <v>0</v>
      </c>
    </row>
    <row r="4" spans="1:3" ht="16.5" thickBot="1">
      <c r="A4" s="10" t="s">
        <v>8</v>
      </c>
      <c r="B4" s="84">
        <v>177</v>
      </c>
      <c r="C4" s="84">
        <v>183</v>
      </c>
    </row>
    <row r="5" spans="1:3" ht="15" customHeight="1" thickBot="1">
      <c r="A5" s="9" t="s">
        <v>9</v>
      </c>
      <c r="B5" s="84">
        <v>118</v>
      </c>
      <c r="C5" s="84">
        <v>123</v>
      </c>
    </row>
    <row r="6" spans="1:3" ht="16.5" thickBot="1">
      <c r="A6" s="10" t="s">
        <v>10</v>
      </c>
      <c r="B6" s="84">
        <v>107</v>
      </c>
      <c r="C6" s="84">
        <v>107</v>
      </c>
    </row>
    <row r="7" spans="1:3" ht="16.5" thickBot="1">
      <c r="A7" s="10" t="s">
        <v>39</v>
      </c>
      <c r="B7" s="84">
        <v>221650</v>
      </c>
      <c r="C7" s="84">
        <v>225746</v>
      </c>
    </row>
    <row r="8" spans="1:3" ht="16.5" thickBot="1">
      <c r="A8" s="11" t="s">
        <v>11</v>
      </c>
      <c r="B8" s="85">
        <v>13439</v>
      </c>
      <c r="C8" s="85">
        <v>18558</v>
      </c>
    </row>
    <row r="9" spans="1:3" ht="17.25" thickBot="1" thickTop="1">
      <c r="A9" s="92" t="s">
        <v>140</v>
      </c>
      <c r="B9" s="92"/>
      <c r="C9" s="92"/>
    </row>
    <row r="10" spans="1:3" ht="16.5" thickTop="1">
      <c r="A10" s="106" t="s">
        <v>40</v>
      </c>
      <c r="B10" s="106"/>
      <c r="C10" s="106"/>
    </row>
  </sheetData>
  <sheetProtection/>
  <mergeCells count="3">
    <mergeCell ref="A1:C1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"/>
  <sheetViews>
    <sheetView rightToLeft="1" view="pageBreakPreview" zoomScale="150" zoomScaleSheetLayoutView="150" zoomScalePageLayoutView="0" workbookViewId="0" topLeftCell="A1">
      <selection activeCell="U11" sqref="U11"/>
    </sheetView>
  </sheetViews>
  <sheetFormatPr defaultColWidth="9.140625" defaultRowHeight="12.75"/>
  <cols>
    <col min="1" max="1" width="9.00390625" style="0" bestFit="1" customWidth="1"/>
    <col min="2" max="2" width="6.28125" style="0" bestFit="1" customWidth="1"/>
    <col min="3" max="6" width="3.57421875" style="0" bestFit="1" customWidth="1"/>
    <col min="7" max="7" width="3.7109375" style="0" bestFit="1" customWidth="1"/>
    <col min="8" max="10" width="3.57421875" style="0" bestFit="1" customWidth="1"/>
    <col min="11" max="11" width="4.28125" style="0" customWidth="1"/>
    <col min="12" max="14" width="4.00390625" style="0" bestFit="1" customWidth="1"/>
    <col min="15" max="16" width="3.57421875" style="0" bestFit="1" customWidth="1"/>
    <col min="17" max="17" width="4.7109375" style="0" bestFit="1" customWidth="1"/>
    <col min="18" max="18" width="4.28125" style="0" customWidth="1"/>
    <col min="19" max="19" width="6.28125" style="0" bestFit="1" customWidth="1"/>
  </cols>
  <sheetData>
    <row r="1" spans="1:19" ht="18.75" thickBot="1">
      <c r="A1" s="107" t="s">
        <v>131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ht="40.5" customHeight="1">
      <c r="A2" s="119" t="s">
        <v>12</v>
      </c>
      <c r="B2" s="86" t="s">
        <v>13</v>
      </c>
      <c r="C2" s="110" t="s">
        <v>14</v>
      </c>
      <c r="D2" s="110"/>
      <c r="E2" s="110" t="s">
        <v>15</v>
      </c>
      <c r="F2" s="110"/>
      <c r="G2" s="110" t="s">
        <v>16</v>
      </c>
      <c r="H2" s="110"/>
      <c r="I2" s="110" t="s">
        <v>17</v>
      </c>
      <c r="J2" s="110"/>
      <c r="K2" s="110" t="s">
        <v>18</v>
      </c>
      <c r="L2" s="110"/>
      <c r="M2" s="110" t="s">
        <v>19</v>
      </c>
      <c r="N2" s="110"/>
      <c r="O2" s="110" t="s">
        <v>20</v>
      </c>
      <c r="P2" s="110"/>
      <c r="Q2" s="110" t="s">
        <v>21</v>
      </c>
      <c r="R2" s="110"/>
      <c r="S2" s="108" t="s">
        <v>22</v>
      </c>
    </row>
    <row r="3" spans="1:19" ht="36" customHeight="1" thickBot="1">
      <c r="A3" s="120"/>
      <c r="B3" s="87" t="s">
        <v>23</v>
      </c>
      <c r="C3" s="87" t="s">
        <v>24</v>
      </c>
      <c r="D3" s="87" t="s">
        <v>25</v>
      </c>
      <c r="E3" s="87" t="s">
        <v>24</v>
      </c>
      <c r="F3" s="87" t="s">
        <v>25</v>
      </c>
      <c r="G3" s="87" t="s">
        <v>24</v>
      </c>
      <c r="H3" s="87" t="s">
        <v>25</v>
      </c>
      <c r="I3" s="87" t="s">
        <v>24</v>
      </c>
      <c r="J3" s="87" t="s">
        <v>25</v>
      </c>
      <c r="K3" s="87" t="s">
        <v>24</v>
      </c>
      <c r="L3" s="87" t="s">
        <v>25</v>
      </c>
      <c r="M3" s="87" t="s">
        <v>24</v>
      </c>
      <c r="N3" s="87" t="s">
        <v>25</v>
      </c>
      <c r="O3" s="87" t="s">
        <v>24</v>
      </c>
      <c r="P3" s="87" t="s">
        <v>25</v>
      </c>
      <c r="Q3" s="87" t="s">
        <v>24</v>
      </c>
      <c r="R3" s="87" t="s">
        <v>25</v>
      </c>
      <c r="S3" s="109"/>
    </row>
    <row r="4" spans="1:19" ht="15.75">
      <c r="A4" s="121" t="s">
        <v>26</v>
      </c>
      <c r="B4" s="122"/>
      <c r="C4" s="127">
        <v>0</v>
      </c>
      <c r="D4" s="128">
        <v>0</v>
      </c>
      <c r="E4" s="127">
        <v>0</v>
      </c>
      <c r="F4" s="128">
        <v>0</v>
      </c>
      <c r="G4" s="127">
        <v>28</v>
      </c>
      <c r="H4" s="128">
        <v>1</v>
      </c>
      <c r="I4" s="127">
        <v>13</v>
      </c>
      <c r="J4" s="128">
        <v>1</v>
      </c>
      <c r="K4" s="127">
        <v>156</v>
      </c>
      <c r="L4" s="128">
        <v>106</v>
      </c>
      <c r="M4" s="127">
        <v>40</v>
      </c>
      <c r="N4" s="128">
        <v>22</v>
      </c>
      <c r="O4" s="127">
        <v>1</v>
      </c>
      <c r="P4" s="128">
        <v>0</v>
      </c>
      <c r="Q4" s="127">
        <v>238</v>
      </c>
      <c r="R4" s="128">
        <v>130</v>
      </c>
      <c r="S4" s="129">
        <v>368</v>
      </c>
    </row>
    <row r="5" spans="1:19" ht="15.75">
      <c r="A5" s="111" t="s">
        <v>27</v>
      </c>
      <c r="B5" s="112"/>
      <c r="C5" s="130">
        <v>0</v>
      </c>
      <c r="D5" s="131">
        <v>0</v>
      </c>
      <c r="E5" s="130">
        <v>0</v>
      </c>
      <c r="F5" s="131">
        <v>0</v>
      </c>
      <c r="G5" s="130">
        <v>22</v>
      </c>
      <c r="H5" s="131">
        <v>8</v>
      </c>
      <c r="I5" s="130">
        <v>21</v>
      </c>
      <c r="J5" s="131">
        <v>7</v>
      </c>
      <c r="K5" s="130">
        <v>131</v>
      </c>
      <c r="L5" s="131">
        <v>96</v>
      </c>
      <c r="M5" s="130">
        <v>60</v>
      </c>
      <c r="N5" s="131">
        <v>48</v>
      </c>
      <c r="O5" s="130">
        <v>0</v>
      </c>
      <c r="P5" s="131">
        <v>1</v>
      </c>
      <c r="Q5" s="130">
        <v>234</v>
      </c>
      <c r="R5" s="131">
        <v>160</v>
      </c>
      <c r="S5" s="129">
        <v>394</v>
      </c>
    </row>
    <row r="6" spans="1:19" ht="15.75">
      <c r="A6" s="111" t="s">
        <v>28</v>
      </c>
      <c r="B6" s="112"/>
      <c r="C6" s="130">
        <v>0</v>
      </c>
      <c r="D6" s="131">
        <v>0</v>
      </c>
      <c r="E6" s="130">
        <v>0</v>
      </c>
      <c r="F6" s="131">
        <v>0</v>
      </c>
      <c r="G6" s="130">
        <v>34</v>
      </c>
      <c r="H6" s="131">
        <v>4</v>
      </c>
      <c r="I6" s="130">
        <v>7</v>
      </c>
      <c r="J6" s="131">
        <v>1</v>
      </c>
      <c r="K6" s="130">
        <v>207</v>
      </c>
      <c r="L6" s="131">
        <v>323</v>
      </c>
      <c r="M6" s="130">
        <v>65</v>
      </c>
      <c r="N6" s="131">
        <v>78</v>
      </c>
      <c r="O6" s="130">
        <v>1</v>
      </c>
      <c r="P6" s="131">
        <v>0</v>
      </c>
      <c r="Q6" s="130">
        <v>314</v>
      </c>
      <c r="R6" s="131">
        <v>406</v>
      </c>
      <c r="S6" s="129">
        <v>720</v>
      </c>
    </row>
    <row r="7" spans="1:19" ht="15.75">
      <c r="A7" s="111" t="s">
        <v>29</v>
      </c>
      <c r="B7" s="112"/>
      <c r="C7" s="132">
        <v>3</v>
      </c>
      <c r="D7" s="133">
        <v>0</v>
      </c>
      <c r="E7" s="132">
        <v>0</v>
      </c>
      <c r="F7" s="133">
        <v>0</v>
      </c>
      <c r="G7" s="132">
        <v>21</v>
      </c>
      <c r="H7" s="133">
        <v>7</v>
      </c>
      <c r="I7" s="132">
        <v>8</v>
      </c>
      <c r="J7" s="133">
        <v>1</v>
      </c>
      <c r="K7" s="132">
        <v>43</v>
      </c>
      <c r="L7" s="133">
        <v>69</v>
      </c>
      <c r="M7" s="132">
        <v>5</v>
      </c>
      <c r="N7" s="133">
        <v>7</v>
      </c>
      <c r="O7" s="132">
        <v>0</v>
      </c>
      <c r="P7" s="133">
        <v>0</v>
      </c>
      <c r="Q7" s="132">
        <v>80</v>
      </c>
      <c r="R7" s="133">
        <v>84</v>
      </c>
      <c r="S7" s="129">
        <v>164</v>
      </c>
    </row>
    <row r="8" spans="1:19" ht="15.75">
      <c r="A8" s="111" t="s">
        <v>30</v>
      </c>
      <c r="B8" s="112"/>
      <c r="C8" s="132">
        <v>0</v>
      </c>
      <c r="D8" s="133">
        <v>0</v>
      </c>
      <c r="E8" s="132">
        <v>0</v>
      </c>
      <c r="F8" s="133">
        <v>0</v>
      </c>
      <c r="G8" s="132">
        <v>0</v>
      </c>
      <c r="H8" s="133">
        <v>0</v>
      </c>
      <c r="I8" s="132">
        <v>0</v>
      </c>
      <c r="J8" s="133">
        <v>0</v>
      </c>
      <c r="K8" s="132">
        <v>0</v>
      </c>
      <c r="L8" s="133">
        <v>0</v>
      </c>
      <c r="M8" s="132">
        <v>0</v>
      </c>
      <c r="N8" s="133">
        <v>0</v>
      </c>
      <c r="O8" s="132">
        <v>0</v>
      </c>
      <c r="P8" s="133">
        <v>0</v>
      </c>
      <c r="Q8" s="132">
        <v>0</v>
      </c>
      <c r="R8" s="133">
        <v>0</v>
      </c>
      <c r="S8" s="129">
        <v>0</v>
      </c>
    </row>
    <row r="9" spans="1:19" ht="15.75">
      <c r="A9" s="111" t="s">
        <v>31</v>
      </c>
      <c r="B9" s="112"/>
      <c r="C9" s="132">
        <v>0</v>
      </c>
      <c r="D9" s="133">
        <v>0</v>
      </c>
      <c r="E9" s="132">
        <v>0</v>
      </c>
      <c r="F9" s="133">
        <v>0</v>
      </c>
      <c r="G9" s="132">
        <v>0</v>
      </c>
      <c r="H9" s="133">
        <v>0</v>
      </c>
      <c r="I9" s="132">
        <v>0</v>
      </c>
      <c r="J9" s="133">
        <v>0</v>
      </c>
      <c r="K9" s="132">
        <v>0</v>
      </c>
      <c r="L9" s="133">
        <v>0</v>
      </c>
      <c r="M9" s="132">
        <v>0</v>
      </c>
      <c r="N9" s="133">
        <v>0</v>
      </c>
      <c r="O9" s="132">
        <v>0</v>
      </c>
      <c r="P9" s="133">
        <v>0</v>
      </c>
      <c r="Q9" s="132">
        <v>0</v>
      </c>
      <c r="R9" s="133">
        <v>0</v>
      </c>
      <c r="S9" s="129">
        <v>0</v>
      </c>
    </row>
    <row r="10" spans="1:19" ht="16.5" thickBot="1">
      <c r="A10" s="114" t="s">
        <v>56</v>
      </c>
      <c r="B10" s="115"/>
      <c r="C10" s="134">
        <v>0</v>
      </c>
      <c r="D10" s="135">
        <v>0</v>
      </c>
      <c r="E10" s="134">
        <v>0</v>
      </c>
      <c r="F10" s="135">
        <v>0</v>
      </c>
      <c r="G10" s="134">
        <v>0</v>
      </c>
      <c r="H10" s="135">
        <v>0</v>
      </c>
      <c r="I10" s="134">
        <v>0</v>
      </c>
      <c r="J10" s="135">
        <v>0</v>
      </c>
      <c r="K10" s="134">
        <v>0</v>
      </c>
      <c r="L10" s="135">
        <v>0</v>
      </c>
      <c r="M10" s="134">
        <v>0</v>
      </c>
      <c r="N10" s="135">
        <v>0</v>
      </c>
      <c r="O10" s="134">
        <v>0</v>
      </c>
      <c r="P10" s="135">
        <v>0</v>
      </c>
      <c r="Q10" s="134">
        <v>0</v>
      </c>
      <c r="R10" s="135">
        <v>0</v>
      </c>
      <c r="S10" s="136">
        <v>0</v>
      </c>
    </row>
    <row r="11" spans="1:19" ht="21" customHeight="1" thickBot="1" thickTop="1">
      <c r="A11" s="116" t="s">
        <v>21</v>
      </c>
      <c r="B11" s="117"/>
      <c r="C11" s="137">
        <v>3</v>
      </c>
      <c r="D11" s="138">
        <v>0</v>
      </c>
      <c r="E11" s="139">
        <v>0</v>
      </c>
      <c r="F11" s="140">
        <v>0</v>
      </c>
      <c r="G11" s="139">
        <v>105</v>
      </c>
      <c r="H11" s="140">
        <v>20</v>
      </c>
      <c r="I11" s="139">
        <v>49</v>
      </c>
      <c r="J11" s="140">
        <v>10</v>
      </c>
      <c r="K11" s="139">
        <v>537</v>
      </c>
      <c r="L11" s="140">
        <v>594</v>
      </c>
      <c r="M11" s="139">
        <v>170</v>
      </c>
      <c r="N11" s="140">
        <v>155</v>
      </c>
      <c r="O11" s="139">
        <v>2</v>
      </c>
      <c r="P11" s="140">
        <v>1</v>
      </c>
      <c r="Q11" s="139">
        <v>866</v>
      </c>
      <c r="R11" s="140">
        <v>780</v>
      </c>
      <c r="S11" s="141">
        <v>1646</v>
      </c>
    </row>
    <row r="12" spans="1:19" ht="16.5" thickBot="1">
      <c r="A12" s="118" t="s">
        <v>142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</row>
    <row r="13" spans="1:19" ht="16.5" thickTop="1">
      <c r="A13" s="113" t="s">
        <v>55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</row>
  </sheetData>
  <sheetProtection/>
  <mergeCells count="21">
    <mergeCell ref="A8:B8"/>
    <mergeCell ref="A2:A3"/>
    <mergeCell ref="G2:H2"/>
    <mergeCell ref="E2:F2"/>
    <mergeCell ref="A4:B4"/>
    <mergeCell ref="A13:S13"/>
    <mergeCell ref="A10:B10"/>
    <mergeCell ref="A11:B11"/>
    <mergeCell ref="C2:D2"/>
    <mergeCell ref="A9:B9"/>
    <mergeCell ref="I2:J2"/>
    <mergeCell ref="O2:P2"/>
    <mergeCell ref="A12:S12"/>
    <mergeCell ref="A6:B6"/>
    <mergeCell ref="A7:B7"/>
    <mergeCell ref="A1:S1"/>
    <mergeCell ref="S2:S3"/>
    <mergeCell ref="Q2:R2"/>
    <mergeCell ref="A5:B5"/>
    <mergeCell ref="K2:L2"/>
    <mergeCell ref="M2:N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7"/>
  <sheetViews>
    <sheetView rightToLeft="1" tabSelected="1" view="pageBreakPreview" zoomScale="150" zoomScaleSheetLayoutView="150" zoomScalePageLayoutView="0" workbookViewId="0" topLeftCell="A15">
      <selection activeCell="D24" sqref="D24"/>
    </sheetView>
  </sheetViews>
  <sheetFormatPr defaultColWidth="9.140625" defaultRowHeight="12.75"/>
  <cols>
    <col min="1" max="1" width="50.7109375" style="18" customWidth="1"/>
    <col min="2" max="2" width="15.28125" style="57" customWidth="1"/>
    <col min="3" max="3" width="16.28125" style="57" customWidth="1"/>
    <col min="4" max="16384" width="9.140625" style="18" customWidth="1"/>
  </cols>
  <sheetData>
    <row r="1" spans="1:3" ht="44.25" customHeight="1" thickBot="1">
      <c r="A1" s="123" t="s">
        <v>143</v>
      </c>
      <c r="B1" s="124"/>
      <c r="C1" s="124"/>
    </row>
    <row r="2" spans="1:3" ht="17.25" thickBot="1" thickTop="1">
      <c r="A2" s="21" t="s">
        <v>0</v>
      </c>
      <c r="B2" s="88">
        <v>1395</v>
      </c>
      <c r="C2" s="88">
        <v>1396</v>
      </c>
    </row>
    <row r="3" spans="1:3" ht="20.25" customHeight="1" thickTop="1">
      <c r="A3" s="27" t="s">
        <v>43</v>
      </c>
      <c r="B3" s="143">
        <v>17819.852085267896</v>
      </c>
      <c r="C3" s="143">
        <v>19366.705367348</v>
      </c>
    </row>
    <row r="4" spans="1:3" ht="16.5" thickBot="1">
      <c r="A4" s="13" t="s">
        <v>44</v>
      </c>
      <c r="B4" s="144">
        <v>-14963.629425836338</v>
      </c>
      <c r="C4" s="145">
        <v>-17535.45089627867</v>
      </c>
    </row>
    <row r="5" spans="1:3" ht="15.75">
      <c r="A5" s="13" t="s">
        <v>45</v>
      </c>
      <c r="B5" s="143">
        <v>2856.222659431558</v>
      </c>
      <c r="C5" s="143">
        <v>1831.2544710693292</v>
      </c>
    </row>
    <row r="6" spans="1:3" ht="15.75">
      <c r="A6" s="13"/>
      <c r="B6" s="143"/>
      <c r="C6" s="143"/>
    </row>
    <row r="7" spans="1:3" ht="15.75">
      <c r="A7" s="15" t="s">
        <v>32</v>
      </c>
      <c r="B7" s="143">
        <v>758.3355835088972</v>
      </c>
      <c r="C7" s="143">
        <v>847.6790860205691</v>
      </c>
    </row>
    <row r="8" spans="1:3" ht="19.5" customHeight="1" thickBot="1">
      <c r="A8" s="13" t="s">
        <v>36</v>
      </c>
      <c r="B8" s="144">
        <v>-78.50515387271999</v>
      </c>
      <c r="C8" s="145">
        <v>-99.67662888369804</v>
      </c>
    </row>
    <row r="9" spans="1:3" ht="15.75">
      <c r="A9" s="13" t="s">
        <v>46</v>
      </c>
      <c r="B9" s="143">
        <v>679.8304296361772</v>
      </c>
      <c r="C9" s="143">
        <v>748.002457136871</v>
      </c>
    </row>
    <row r="10" spans="1:3" ht="15.75">
      <c r="A10" s="13"/>
      <c r="B10" s="143"/>
      <c r="C10" s="143"/>
    </row>
    <row r="11" spans="1:3" ht="15.75">
      <c r="A11" s="15" t="s">
        <v>47</v>
      </c>
      <c r="B11" s="143">
        <v>917.2611957078783</v>
      </c>
      <c r="C11" s="143">
        <v>1029.2839931863507</v>
      </c>
    </row>
    <row r="12" spans="1:3" ht="15.75">
      <c r="A12" s="15" t="s">
        <v>48</v>
      </c>
      <c r="B12" s="143">
        <v>200.19668202520998</v>
      </c>
      <c r="C12" s="143">
        <v>564.3755602792099</v>
      </c>
    </row>
    <row r="13" spans="1:3" ht="16.5" thickBot="1">
      <c r="A13" s="13" t="s">
        <v>49</v>
      </c>
      <c r="B13" s="144">
        <v>0</v>
      </c>
      <c r="C13" s="145">
        <v>0</v>
      </c>
    </row>
    <row r="14" spans="1:3" ht="15.75">
      <c r="A14" s="13" t="s">
        <v>50</v>
      </c>
      <c r="B14" s="143">
        <v>4653.510966800824</v>
      </c>
      <c r="C14" s="143">
        <v>4172.916481671761</v>
      </c>
    </row>
    <row r="15" spans="1:3" ht="15.75">
      <c r="A15" s="13"/>
      <c r="B15" s="143"/>
      <c r="C15" s="143"/>
    </row>
    <row r="16" spans="1:3" ht="15.75">
      <c r="A16" s="13" t="s">
        <v>33</v>
      </c>
      <c r="B16" s="143"/>
      <c r="C16" s="143"/>
    </row>
    <row r="17" spans="1:3" ht="15.75">
      <c r="A17" s="13" t="s">
        <v>51</v>
      </c>
      <c r="B17" s="143"/>
      <c r="C17" s="143"/>
    </row>
    <row r="18" spans="1:3" ht="15.75">
      <c r="A18" s="33" t="s">
        <v>125</v>
      </c>
      <c r="B18" s="143">
        <v>-1316.853636322</v>
      </c>
      <c r="C18" s="143">
        <v>-1494.761906985</v>
      </c>
    </row>
    <row r="19" spans="1:3" ht="15.75">
      <c r="A19" s="33" t="s">
        <v>126</v>
      </c>
      <c r="B19" s="143">
        <v>-628.39943323642</v>
      </c>
      <c r="C19" s="143">
        <v>-797.542216523</v>
      </c>
    </row>
    <row r="20" spans="1:3" ht="15.75">
      <c r="A20" s="13" t="s">
        <v>34</v>
      </c>
      <c r="B20" s="143">
        <v>-1444.9023473450634</v>
      </c>
      <c r="C20" s="143">
        <v>-1450.676135944225</v>
      </c>
    </row>
    <row r="21" spans="1:3" ht="15.75">
      <c r="A21" s="15" t="s">
        <v>35</v>
      </c>
      <c r="B21" s="143">
        <v>-84.169775146</v>
      </c>
      <c r="C21" s="143">
        <v>-37.613891036</v>
      </c>
    </row>
    <row r="22" spans="1:3" ht="15.75">
      <c r="A22" s="15" t="s">
        <v>52</v>
      </c>
      <c r="B22" s="143">
        <v>-186.014307002</v>
      </c>
      <c r="C22" s="143">
        <v>-172.305180049</v>
      </c>
    </row>
    <row r="23" spans="1:3" ht="16.5" thickBot="1">
      <c r="A23" s="15" t="s">
        <v>37</v>
      </c>
      <c r="B23" s="144">
        <v>0</v>
      </c>
      <c r="C23" s="145">
        <v>0</v>
      </c>
    </row>
    <row r="24" spans="1:3" ht="15.75">
      <c r="A24" s="13" t="s">
        <v>53</v>
      </c>
      <c r="B24" s="146">
        <v>1198.5810842845888</v>
      </c>
      <c r="C24" s="143">
        <v>630.3647861304468</v>
      </c>
    </row>
    <row r="25" spans="1:3" ht="16.5" thickBot="1">
      <c r="A25" s="13" t="s">
        <v>54</v>
      </c>
      <c r="B25" s="147">
        <v>-96.65375090876329</v>
      </c>
      <c r="C25" s="142">
        <v>0</v>
      </c>
    </row>
    <row r="26" spans="1:3" ht="16.5" thickBot="1">
      <c r="A26" s="14" t="s">
        <v>38</v>
      </c>
      <c r="B26" s="148">
        <v>1101.9273333758256</v>
      </c>
      <c r="C26" s="148">
        <v>630.3647861304468</v>
      </c>
    </row>
    <row r="27" spans="1:3" ht="17.25" thickBot="1" thickTop="1">
      <c r="A27" s="125" t="s">
        <v>142</v>
      </c>
      <c r="B27" s="126"/>
      <c r="C27" s="126"/>
    </row>
    <row r="28" ht="16.5" thickTop="1"/>
  </sheetData>
  <sheetProtection/>
  <mergeCells count="2">
    <mergeCell ref="A1:C1"/>
    <mergeCell ref="A27:C2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MRT Pack 20 DVDs</cp:lastModifiedBy>
  <cp:lastPrinted>2017-07-24T08:11:40Z</cp:lastPrinted>
  <dcterms:created xsi:type="dcterms:W3CDTF">2010-08-18T05:06:50Z</dcterms:created>
  <dcterms:modified xsi:type="dcterms:W3CDTF">2018-08-28T12:34:36Z</dcterms:modified>
  <cp:category/>
  <cp:version/>
  <cp:contentType/>
  <cp:contentStatus/>
</cp:coreProperties>
</file>