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655" windowHeight="11760" firstSheet="2" activeTab="8"/>
  </bookViews>
  <sheets>
    <sheet name="داراییها" sheetId="1" r:id="rId1"/>
    <sheet name="بدهی ها و حقوق ذینفعان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  <sheet name="Sheet1" sheetId="10" state="hidden" r:id="rId10"/>
  </sheets>
  <externalReferences>
    <externalReference r:id="rId13"/>
  </externalReferences>
  <definedNames/>
  <calcPr fullCalcOnLoad="1"/>
</workbook>
</file>

<file path=xl/comments5.xml><?xml version="1.0" encoding="utf-8"?>
<comments xmlns="http://schemas.openxmlformats.org/spreadsheetml/2006/main">
  <authors>
    <author>f.akbari</author>
  </authors>
  <commentList>
    <comment ref="B4" authorId="0">
      <text>
        <r>
          <rPr>
            <b/>
            <sz val="9"/>
            <rFont val="Tahoma"/>
            <family val="2"/>
          </rPr>
          <t>f.akbari:</t>
        </r>
        <r>
          <rPr>
            <sz val="9"/>
            <rFont val="Tahoma"/>
            <family val="2"/>
          </rPr>
          <t xml:space="preserve">
شامل کل سپرده های ارزی و بدهی به کارگزار 
</t>
        </r>
      </text>
    </comment>
  </commentList>
</comments>
</file>

<file path=xl/sharedStrings.xml><?xml version="1.0" encoding="utf-8"?>
<sst xmlns="http://schemas.openxmlformats.org/spreadsheetml/2006/main" count="212" uniqueCount="157">
  <si>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</si>
  <si>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</si>
  <si>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</si>
  <si>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</si>
  <si>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</si>
  <si>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</si>
  <si>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</si>
  <si>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</si>
  <si>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</si>
  <si>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</si>
  <si>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</si>
  <si>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</si>
  <si>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</si>
  <si>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</si>
  <si>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</si>
  <si>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</si>
  <si>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</si>
  <si>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</si>
  <si>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</si>
  <si>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</si>
  <si>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</si>
  <si>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</si>
  <si>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</si>
  <si>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</si>
  <si>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</si>
  <si>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</si>
  <si>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</si>
  <si>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</si>
  <si>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</si>
  <si>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</si>
  <si>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</si>
  <si>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</si>
  <si>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</si>
  <si>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</si>
  <si>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</si>
  <si>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</si>
  <si>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</si>
  <si>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</si>
  <si>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</si>
  <si>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</si>
  <si>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</si>
  <si>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</si>
  <si>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</si>
  <si>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</si>
  <si>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</si>
  <si>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</si>
  <si>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</si>
  <si>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</si>
  <si>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</si>
  <si>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</si>
  <si>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</si>
  <si>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</si>
  <si>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</si>
  <si>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</si>
  <si>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</si>
  <si>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</si>
  <si>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r>
      <t>جدول 8: تعداد نيروي انساني به تفكيك جنسيت سنوات خدمت و تحصيلات پايان سال 1395</t>
    </r>
    <r>
      <rPr>
        <sz val="11"/>
        <rFont val="B Nazanin"/>
        <family val="0"/>
      </rPr>
      <t>*</t>
    </r>
  </si>
  <si>
    <t xml:space="preserve">  مأخذ: تمام آمارهاي اين گزارش براساس اطلاعات ارسالي از جانب بانك است.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</si>
  <si>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</si>
  <si>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</si>
  <si>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</si>
  <si>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</si>
  <si>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</si>
  <si>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</si>
  <si>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</si>
  <si>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</si>
  <si>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</si>
  <si>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</si>
  <si>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</si>
  <si>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</si>
  <si>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</si>
  <si>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</si>
  <si>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</si>
  <si>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</si>
  <si>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</si>
  <si>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</si>
  <si>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</si>
  <si>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</si>
  <si>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</si>
  <si>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</si>
  <si>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</si>
  <si>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</si>
  <si>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</si>
  <si>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</si>
  <si>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</si>
  <si>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</si>
  <si>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</si>
  <si>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</si>
  <si>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</si>
  <si>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</si>
  <si>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</si>
  <si>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</si>
  <si>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</si>
  <si>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</si>
  <si>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</si>
  <si>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</si>
  <si>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</si>
  <si>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</si>
  <si>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</si>
  <si>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</si>
  <si>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</si>
  <si>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</si>
  <si>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</si>
  <si>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</si>
  <si>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</si>
  <si>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</si>
  <si>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</si>
  <si>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</si>
  <si>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</si>
  <si>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</si>
  <si>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</si>
  <si>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</si>
  <si>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</si>
  <si>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</si>
  <si>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</si>
  <si>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</si>
  <si>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</si>
  <si>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</si>
  <si>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</si>
  <si>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</si>
  <si>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</si>
  <si>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</si>
  <si>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</si>
  <si>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</si>
  <si>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</si>
  <si>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</si>
  <si>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</si>
  <si>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</si>
  <si>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</si>
  <si>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>خالص سایر درآمدها و هزینه ها</t>
  </si>
  <si>
    <t>سنوات        تحصيلات</t>
  </si>
  <si>
    <t>خدمت           جنسيت</t>
  </si>
  <si>
    <t>مرد</t>
  </si>
  <si>
    <t>كل</t>
  </si>
  <si>
    <t>كمتر از 5 سال</t>
  </si>
  <si>
    <t>6 - 10</t>
  </si>
  <si>
    <t>11 - 15</t>
  </si>
  <si>
    <t>16 - 20</t>
  </si>
  <si>
    <t>21 - 25</t>
  </si>
  <si>
    <t>26 - 30</t>
  </si>
  <si>
    <t>بيش از 31 سال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</si>
  <si>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دی
        (ارقام به ميليارد ريال)
</t>
    </r>
  </si>
  <si>
    <t>مأخذ: تمام آمارهاي اين گزارش براساس اطلاعات ارسالي از جانب بانك دی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</si>
  <si>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دی
      (ارقام به ميليارد ريال)
</t>
    </r>
  </si>
  <si>
    <t xml:space="preserve"> مأخذ: تمام آمارهاي اين گزارش بر اساس اطلاعات ارسالي از جانب بانك دی است.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</si>
  <si>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تسهیلات، تعهدات اعطایی و سرمایه گذاری های بانك دی
     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</si>
  <si>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بخشی تسهیلات، تعهدات اعطایی و سرمایه گذاری های بانك دی
      (ارقام به ميليارد ريال)
</t>
    </r>
  </si>
  <si>
    <t>*1395</t>
  </si>
  <si>
    <t>* غیر نهایی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</si>
  <si>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دی 
                (ارقام به ميارد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</si>
  <si>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دی</t>
    </r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</si>
  <si>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دی از فناوري بانكداري الكترونيك</t>
    </r>
  </si>
  <si>
    <t xml:space="preserve">  مأخذ: تمام آمارهاي اين گزارش براساس اطلاعات ارسالي از جانب بانك دی است.</t>
  </si>
  <si>
    <t>مأخذ: تمام آمارهاي اين گزارش بر اساس اطلاعات ارسالي از جانب بانك دی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</si>
  <si>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دی
 (ارقام به ميليارد ريال)
</t>
    </r>
  </si>
  <si>
    <t>تسهیلات اعطایی</t>
  </si>
  <si>
    <t>سرمایه گذاریها</t>
  </si>
</sst>
</file>

<file path=xl/styles.xml><?xml version="1.0" encoding="utf-8"?>
<styleSheet xmlns="http://schemas.openxmlformats.org/spreadsheetml/2006/main">
  <numFmts count="4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#,###,_);\(#,###,\)"/>
    <numFmt numFmtId="194" formatCode="#,##0,,_-;\(#,##0,,\)"/>
    <numFmt numFmtId="195" formatCode="#,##0_-"/>
  </numFmts>
  <fonts count="57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6"/>
      <name val="B Nazanin"/>
      <family val="0"/>
    </font>
    <font>
      <sz val="11"/>
      <name val="B Nazanin"/>
      <family val="0"/>
    </font>
    <font>
      <sz val="12"/>
      <name val="Lotus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B Nazanin"/>
      <family val="0"/>
    </font>
    <font>
      <sz val="11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 Nazanin"/>
      <family val="0"/>
    </font>
    <font>
      <sz val="11"/>
      <color theme="1"/>
      <name val="B Nazanin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ck"/>
      <top style="double"/>
      <bottom style="double"/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ck"/>
      <right style="thick"/>
      <top style="thin"/>
      <bottom style="thin"/>
    </border>
    <border>
      <left style="thick"/>
      <right>
        <color indexed="63"/>
      </right>
      <top style="medium"/>
      <bottom style="double"/>
    </border>
    <border>
      <left style="thick"/>
      <right style="thick"/>
      <top style="medium"/>
      <bottom style="double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double"/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 readingOrder="2"/>
    </xf>
    <xf numFmtId="0" fontId="4" fillId="0" borderId="11" xfId="0" applyFont="1" applyBorder="1" applyAlignment="1">
      <alignment horizontal="center" wrapText="1" readingOrder="2"/>
    </xf>
    <xf numFmtId="0" fontId="3" fillId="0" borderId="12" xfId="0" applyFont="1" applyBorder="1" applyAlignment="1">
      <alignment horizontal="justify" vertical="top" wrapText="1" readingOrder="2"/>
    </xf>
    <xf numFmtId="0" fontId="3" fillId="0" borderId="13" xfId="0" applyFont="1" applyBorder="1" applyAlignment="1">
      <alignment horizontal="justify" wrapText="1" readingOrder="2"/>
    </xf>
    <xf numFmtId="0" fontId="3" fillId="0" borderId="14" xfId="0" applyFont="1" applyBorder="1" applyAlignment="1">
      <alignment horizontal="justify" wrapText="1" readingOrder="2"/>
    </xf>
    <xf numFmtId="0" fontId="4" fillId="0" borderId="15" xfId="0" applyFont="1" applyBorder="1" applyAlignment="1">
      <alignment horizontal="center" wrapText="1" readingOrder="2"/>
    </xf>
    <xf numFmtId="0" fontId="4" fillId="0" borderId="16" xfId="0" applyFont="1" applyBorder="1" applyAlignment="1">
      <alignment horizontal="center" wrapText="1" readingOrder="2"/>
    </xf>
    <xf numFmtId="3" fontId="4" fillId="0" borderId="17" xfId="0" applyNumberFormat="1" applyFont="1" applyBorder="1" applyAlignment="1">
      <alignment horizontal="center" wrapText="1" readingOrder="2"/>
    </xf>
    <xf numFmtId="0" fontId="8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justify" vertical="center" wrapText="1" readingOrder="2"/>
    </xf>
    <xf numFmtId="0" fontId="3" fillId="0" borderId="12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justify" vertical="top" wrapText="1" readingOrder="2"/>
    </xf>
    <xf numFmtId="0" fontId="5" fillId="0" borderId="17" xfId="0" applyFont="1" applyBorder="1" applyAlignment="1">
      <alignment horizontal="center" wrapText="1" readingOrder="2"/>
    </xf>
    <xf numFmtId="0" fontId="4" fillId="0" borderId="17" xfId="0" applyFont="1" applyBorder="1" applyAlignment="1">
      <alignment horizontal="center" wrapText="1" readingOrder="2"/>
    </xf>
    <xf numFmtId="1" fontId="4" fillId="0" borderId="17" xfId="0" applyNumberFormat="1" applyFont="1" applyBorder="1" applyAlignment="1">
      <alignment horizontal="center" wrapText="1" readingOrder="2"/>
    </xf>
    <xf numFmtId="3" fontId="4" fillId="0" borderId="19" xfId="0" applyNumberFormat="1" applyFont="1" applyBorder="1" applyAlignment="1">
      <alignment horizontal="center" wrapText="1" readingOrder="2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shrinkToFit="1"/>
    </xf>
    <xf numFmtId="0" fontId="9" fillId="0" borderId="20" xfId="57" applyFont="1" applyBorder="1" applyAlignment="1">
      <alignment horizontal="center" shrinkToFit="1" readingOrder="2"/>
      <protection/>
    </xf>
    <xf numFmtId="0" fontId="3" fillId="0" borderId="21" xfId="0" applyFont="1" applyBorder="1" applyAlignment="1">
      <alignment wrapText="1" readingOrder="2"/>
    </xf>
    <xf numFmtId="0" fontId="3" fillId="0" borderId="22" xfId="0" applyFont="1" applyBorder="1" applyAlignment="1">
      <alignment wrapText="1" readingOrder="2"/>
    </xf>
    <xf numFmtId="0" fontId="3" fillId="0" borderId="23" xfId="0" applyFont="1" applyBorder="1" applyAlignment="1">
      <alignment wrapText="1" readingOrder="2"/>
    </xf>
    <xf numFmtId="0" fontId="1" fillId="0" borderId="24" xfId="0" applyFont="1" applyBorder="1" applyAlignment="1">
      <alignment wrapText="1" readingOrder="2"/>
    </xf>
    <xf numFmtId="0" fontId="3" fillId="0" borderId="25" xfId="0" applyFont="1" applyBorder="1" applyAlignment="1">
      <alignment wrapText="1" readingOrder="2"/>
    </xf>
    <xf numFmtId="0" fontId="3" fillId="0" borderId="26" xfId="0" applyFont="1" applyBorder="1" applyAlignment="1">
      <alignment wrapText="1" readingOrder="2"/>
    </xf>
    <xf numFmtId="0" fontId="3" fillId="0" borderId="27" xfId="0" applyFont="1" applyBorder="1" applyAlignment="1">
      <alignment wrapText="1" readingOrder="2"/>
    </xf>
    <xf numFmtId="0" fontId="1" fillId="0" borderId="28" xfId="0" applyFont="1" applyBorder="1" applyAlignment="1">
      <alignment wrapText="1" readingOrder="2"/>
    </xf>
    <xf numFmtId="0" fontId="1" fillId="0" borderId="29" xfId="0" applyFont="1" applyBorder="1" applyAlignment="1">
      <alignment wrapText="1" readingOrder="2"/>
    </xf>
    <xf numFmtId="0" fontId="1" fillId="0" borderId="30" xfId="0" applyFont="1" applyBorder="1" applyAlignment="1">
      <alignment wrapText="1" readingOrder="2"/>
    </xf>
    <xf numFmtId="0" fontId="1" fillId="0" borderId="31" xfId="0" applyFont="1" applyBorder="1" applyAlignment="1">
      <alignment wrapText="1" readingOrder="2"/>
    </xf>
    <xf numFmtId="0" fontId="1" fillId="0" borderId="32" xfId="0" applyFont="1" applyBorder="1" applyAlignment="1">
      <alignment wrapText="1" readingOrder="2"/>
    </xf>
    <xf numFmtId="0" fontId="3" fillId="0" borderId="33" xfId="0" applyFont="1" applyBorder="1" applyAlignment="1">
      <alignment wrapText="1" readingOrder="2"/>
    </xf>
    <xf numFmtId="0" fontId="3" fillId="0" borderId="34" xfId="0" applyFont="1" applyBorder="1" applyAlignment="1">
      <alignment wrapText="1" readingOrder="2"/>
    </xf>
    <xf numFmtId="0" fontId="1" fillId="0" borderId="35" xfId="0" applyFont="1" applyBorder="1" applyAlignment="1">
      <alignment wrapText="1" readingOrder="2"/>
    </xf>
    <xf numFmtId="0" fontId="1" fillId="33" borderId="36" xfId="0" applyFont="1" applyFill="1" applyBorder="1" applyAlignment="1">
      <alignment horizontal="center" vertical="center" wrapText="1" readingOrder="2"/>
    </xf>
    <xf numFmtId="1" fontId="2" fillId="33" borderId="37" xfId="0" applyNumberFormat="1" applyFont="1" applyFill="1" applyBorder="1" applyAlignment="1">
      <alignment horizontal="center" vertical="center" wrapText="1" readingOrder="2"/>
    </xf>
    <xf numFmtId="0" fontId="1" fillId="33" borderId="36" xfId="0" applyFont="1" applyFill="1" applyBorder="1" applyAlignment="1">
      <alignment horizontal="center" wrapText="1" readingOrder="2"/>
    </xf>
    <xf numFmtId="0" fontId="2" fillId="33" borderId="37" xfId="0" applyFont="1" applyFill="1" applyBorder="1" applyAlignment="1">
      <alignment horizontal="center" wrapText="1" readingOrder="2"/>
    </xf>
    <xf numFmtId="0" fontId="2" fillId="33" borderId="36" xfId="0" applyFont="1" applyFill="1" applyBorder="1" applyAlignment="1">
      <alignment horizontal="center" wrapText="1" readingOrder="2"/>
    </xf>
    <xf numFmtId="0" fontId="7" fillId="33" borderId="36" xfId="0" applyFont="1" applyFill="1" applyBorder="1" applyAlignment="1">
      <alignment horizontal="center" wrapText="1" readingOrder="2"/>
    </xf>
    <xf numFmtId="0" fontId="6" fillId="33" borderId="38" xfId="0" applyFont="1" applyFill="1" applyBorder="1" applyAlignment="1">
      <alignment horizontal="center" vertical="center" textRotation="180" wrapText="1" readingOrder="2"/>
    </xf>
    <xf numFmtId="0" fontId="6" fillId="33" borderId="15" xfId="0" applyFont="1" applyFill="1" applyBorder="1" applyAlignment="1">
      <alignment horizontal="center" vertical="center" textRotation="180" wrapText="1" readingOrder="2"/>
    </xf>
    <xf numFmtId="0" fontId="6" fillId="33" borderId="39" xfId="0" applyFont="1" applyFill="1" applyBorder="1" applyAlignment="1">
      <alignment horizontal="center" vertical="center" textRotation="180" wrapText="1" readingOrder="2"/>
    </xf>
    <xf numFmtId="1" fontId="4" fillId="0" borderId="19" xfId="0" applyNumberFormat="1" applyFont="1" applyBorder="1" applyAlignment="1">
      <alignment horizontal="center" wrapText="1" readingOrder="2"/>
    </xf>
    <xf numFmtId="0" fontId="3" fillId="0" borderId="13" xfId="0" applyFont="1" applyBorder="1" applyAlignment="1">
      <alignment horizontal="justify" vertical="top" wrapText="1" readingOrder="2"/>
    </xf>
    <xf numFmtId="1" fontId="5" fillId="0" borderId="17" xfId="0" applyNumberFormat="1" applyFont="1" applyBorder="1" applyAlignment="1">
      <alignment horizontal="center" wrapText="1" readingOrder="2"/>
    </xf>
    <xf numFmtId="0" fontId="3" fillId="0" borderId="4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top" wrapText="1" indent="1" readingOrder="2"/>
    </xf>
    <xf numFmtId="1" fontId="5" fillId="0" borderId="19" xfId="0" applyNumberFormat="1" applyFont="1" applyBorder="1" applyAlignment="1">
      <alignment horizontal="center" wrapText="1" readingOrder="2"/>
    </xf>
    <xf numFmtId="0" fontId="3" fillId="0" borderId="41" xfId="0" applyFont="1" applyBorder="1" applyAlignment="1">
      <alignment horizontal="right" vertical="top" wrapText="1" indent="1" readingOrder="2"/>
    </xf>
    <xf numFmtId="0" fontId="0" fillId="0" borderId="19" xfId="0" applyBorder="1" applyAlignment="1">
      <alignment horizontal="right" indent="1"/>
    </xf>
    <xf numFmtId="0" fontId="0" fillId="0" borderId="42" xfId="0" applyBorder="1" applyAlignment="1">
      <alignment horizontal="right" indent="1"/>
    </xf>
    <xf numFmtId="0" fontId="0" fillId="0" borderId="19" xfId="0" applyBorder="1" applyAlignment="1">
      <alignment/>
    </xf>
    <xf numFmtId="3" fontId="4" fillId="0" borderId="43" xfId="0" applyNumberFormat="1" applyFont="1" applyBorder="1" applyAlignment="1">
      <alignment horizontal="center" wrapText="1" readingOrder="2"/>
    </xf>
    <xf numFmtId="0" fontId="3" fillId="0" borderId="12" xfId="0" applyFont="1" applyBorder="1" applyAlignment="1">
      <alignment horizontal="right" vertical="center" wrapText="1" indent="1" readingOrder="2"/>
    </xf>
    <xf numFmtId="0" fontId="1" fillId="0" borderId="12" xfId="0" applyFont="1" applyBorder="1" applyAlignment="1">
      <alignment horizontal="right" vertical="top" wrapText="1" readingOrder="2"/>
    </xf>
    <xf numFmtId="0" fontId="1" fillId="0" borderId="41" xfId="0" applyFont="1" applyBorder="1" applyAlignment="1">
      <alignment horizontal="right" vertical="top" wrapText="1" readingOrder="2"/>
    </xf>
    <xf numFmtId="0" fontId="1" fillId="0" borderId="44" xfId="0" applyFont="1" applyBorder="1" applyAlignment="1">
      <alignment horizontal="right" vertical="top" wrapText="1" readingOrder="2"/>
    </xf>
    <xf numFmtId="0" fontId="3" fillId="0" borderId="45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 readingOrder="2"/>
    </xf>
    <xf numFmtId="0" fontId="3" fillId="0" borderId="46" xfId="0" applyFont="1" applyBorder="1" applyAlignment="1">
      <alignment horizontal="justify" vertical="top" wrapText="1" readingOrder="2"/>
    </xf>
    <xf numFmtId="0" fontId="1" fillId="0" borderId="47" xfId="0" applyFont="1" applyBorder="1" applyAlignment="1">
      <alignment horizontal="justify" vertical="top" wrapText="1" readingOrder="2"/>
    </xf>
    <xf numFmtId="0" fontId="3" fillId="0" borderId="47" xfId="0" applyFont="1" applyBorder="1" applyAlignment="1">
      <alignment horizontal="right" vertical="top" wrapText="1" indent="1" readingOrder="2"/>
    </xf>
    <xf numFmtId="0" fontId="0" fillId="0" borderId="48" xfId="0" applyFont="1" applyBorder="1" applyAlignment="1">
      <alignment horizontal="right" indent="1" readingOrder="2"/>
    </xf>
    <xf numFmtId="0" fontId="1" fillId="0" borderId="49" xfId="0" applyFont="1" applyBorder="1" applyAlignment="1">
      <alignment horizontal="right" readingOrder="2"/>
    </xf>
    <xf numFmtId="0" fontId="54" fillId="0" borderId="0" xfId="0" applyFont="1" applyAlignment="1">
      <alignment/>
    </xf>
    <xf numFmtId="0" fontId="3" fillId="0" borderId="50" xfId="0" applyFont="1" applyBorder="1" applyAlignment="1">
      <alignment horizontal="justify" vertical="center" wrapText="1" readingOrder="2"/>
    </xf>
    <xf numFmtId="0" fontId="3" fillId="0" borderId="41" xfId="0" applyFont="1" applyBorder="1" applyAlignment="1">
      <alignment horizontal="right" vertical="center" wrapText="1" readingOrder="2"/>
    </xf>
    <xf numFmtId="0" fontId="3" fillId="0" borderId="41" xfId="0" applyFont="1" applyBorder="1" applyAlignment="1">
      <alignment horizontal="justify" vertical="center" wrapText="1" readingOrder="2"/>
    </xf>
    <xf numFmtId="0" fontId="54" fillId="0" borderId="41" xfId="0" applyFont="1" applyBorder="1" applyAlignment="1">
      <alignment horizontal="right" vertical="center" wrapText="1" indent="1" readingOrder="2"/>
    </xf>
    <xf numFmtId="0" fontId="1" fillId="0" borderId="41" xfId="0" applyFont="1" applyBorder="1" applyAlignment="1">
      <alignment horizontal="right" vertical="center" wrapText="1" readingOrder="2"/>
    </xf>
    <xf numFmtId="0" fontId="2" fillId="33" borderId="51" xfId="0" applyFont="1" applyFill="1" applyBorder="1" applyAlignment="1">
      <alignment horizontal="center" vertical="center" wrapText="1" readingOrder="2"/>
    </xf>
    <xf numFmtId="0" fontId="11" fillId="0" borderId="52" xfId="0" applyFont="1" applyBorder="1" applyAlignment="1">
      <alignment horizontal="right" readingOrder="2"/>
    </xf>
    <xf numFmtId="0" fontId="11" fillId="0" borderId="53" xfId="0" applyFont="1" applyBorder="1" applyAlignment="1">
      <alignment horizontal="center" vertical="center" readingOrder="2"/>
    </xf>
    <xf numFmtId="0" fontId="11" fillId="0" borderId="54" xfId="0" applyFont="1" applyBorder="1" applyAlignment="1">
      <alignment readingOrder="2"/>
    </xf>
    <xf numFmtId="0" fontId="11" fillId="0" borderId="55" xfId="0" applyFont="1" applyBorder="1" applyAlignment="1">
      <alignment horizontal="center" readingOrder="2"/>
    </xf>
    <xf numFmtId="0" fontId="11" fillId="0" borderId="25" xfId="0" applyFont="1" applyBorder="1" applyAlignment="1">
      <alignment horizontal="center" readingOrder="2"/>
    </xf>
    <xf numFmtId="0" fontId="11" fillId="0" borderId="26" xfId="0" applyFont="1" applyBorder="1" applyAlignment="1">
      <alignment horizontal="center" readingOrder="2"/>
    </xf>
    <xf numFmtId="0" fontId="11" fillId="0" borderId="56" xfId="0" applyFont="1" applyBorder="1" applyAlignment="1">
      <alignment horizontal="center" readingOrder="2"/>
    </xf>
    <xf numFmtId="0" fontId="11" fillId="0" borderId="57" xfId="0" applyFont="1" applyBorder="1" applyAlignment="1">
      <alignment horizontal="center" readingOrder="2"/>
    </xf>
    <xf numFmtId="0" fontId="11" fillId="0" borderId="58" xfId="0" applyFont="1" applyBorder="1" applyAlignment="1">
      <alignment horizontal="center" readingOrder="2"/>
    </xf>
    <xf numFmtId="3" fontId="11" fillId="0" borderId="55" xfId="0" applyNumberFormat="1" applyFont="1" applyFill="1" applyBorder="1" applyAlignment="1" applyProtection="1">
      <alignment shrinkToFit="1" readingOrder="2"/>
      <protection locked="0"/>
    </xf>
    <xf numFmtId="3" fontId="11" fillId="0" borderId="25" xfId="0" applyNumberFormat="1" applyFont="1" applyFill="1" applyBorder="1" applyAlignment="1" applyProtection="1">
      <alignment shrinkToFit="1" readingOrder="2"/>
      <protection locked="0"/>
    </xf>
    <xf numFmtId="3" fontId="11" fillId="0" borderId="26" xfId="0" applyNumberFormat="1" applyFont="1" applyFill="1" applyBorder="1" applyAlignment="1" applyProtection="1">
      <alignment shrinkToFit="1" readingOrder="2"/>
      <protection locked="0"/>
    </xf>
    <xf numFmtId="3" fontId="11" fillId="0" borderId="56" xfId="0" applyNumberFormat="1" applyFont="1" applyFill="1" applyBorder="1" applyAlignment="1" applyProtection="1">
      <alignment shrinkToFit="1" readingOrder="2"/>
      <protection locked="0"/>
    </xf>
    <xf numFmtId="3" fontId="11" fillId="0" borderId="59" xfId="0" applyNumberFormat="1" applyFont="1" applyBorder="1" applyAlignment="1">
      <alignment readingOrder="2"/>
    </xf>
    <xf numFmtId="49" fontId="11" fillId="0" borderId="58" xfId="0" applyNumberFormat="1" applyFont="1" applyBorder="1" applyAlignment="1">
      <alignment horizontal="center" readingOrder="2"/>
    </xf>
    <xf numFmtId="3" fontId="11" fillId="0" borderId="60" xfId="0" applyNumberFormat="1" applyFont="1" applyFill="1" applyBorder="1" applyAlignment="1" applyProtection="1">
      <alignment shrinkToFit="1" readingOrder="2"/>
      <protection locked="0"/>
    </xf>
    <xf numFmtId="3" fontId="11" fillId="0" borderId="61" xfId="0" applyNumberFormat="1" applyFont="1" applyFill="1" applyBorder="1" applyAlignment="1" applyProtection="1">
      <alignment shrinkToFit="1" readingOrder="2"/>
      <protection locked="0"/>
    </xf>
    <xf numFmtId="3" fontId="11" fillId="0" borderId="34" xfId="0" applyNumberFormat="1" applyFont="1" applyFill="1" applyBorder="1" applyAlignment="1" applyProtection="1">
      <alignment shrinkToFit="1" readingOrder="2"/>
      <protection locked="0"/>
    </xf>
    <xf numFmtId="3" fontId="11" fillId="0" borderId="62" xfId="0" applyNumberFormat="1" applyFont="1" applyFill="1" applyBorder="1" applyAlignment="1" applyProtection="1">
      <alignment shrinkToFit="1" readingOrder="2"/>
      <protection locked="0"/>
    </xf>
    <xf numFmtId="3" fontId="11" fillId="0" borderId="63" xfId="0" applyNumberFormat="1" applyFont="1" applyBorder="1" applyAlignment="1">
      <alignment readingOrder="2"/>
    </xf>
    <xf numFmtId="3" fontId="11" fillId="0" borderId="0" xfId="0" applyNumberFormat="1" applyFont="1" applyFill="1" applyBorder="1" applyAlignment="1" applyProtection="1">
      <alignment shrinkToFit="1" readingOrder="2"/>
      <protection locked="0"/>
    </xf>
    <xf numFmtId="3" fontId="11" fillId="0" borderId="64" xfId="0" applyNumberFormat="1" applyFont="1" applyBorder="1" applyAlignment="1">
      <alignment readingOrder="2"/>
    </xf>
    <xf numFmtId="3" fontId="11" fillId="0" borderId="0" xfId="0" applyNumberFormat="1" applyFont="1" applyBorder="1" applyAlignment="1">
      <alignment readingOrder="2"/>
    </xf>
    <xf numFmtId="3" fontId="11" fillId="0" borderId="65" xfId="0" applyNumberFormat="1" applyFont="1" applyBorder="1" applyAlignment="1">
      <alignment readingOrder="2"/>
    </xf>
    <xf numFmtId="0" fontId="11" fillId="0" borderId="66" xfId="0" applyFont="1" applyBorder="1" applyAlignment="1">
      <alignment horizontal="center" readingOrder="2"/>
    </xf>
    <xf numFmtId="3" fontId="11" fillId="0" borderId="67" xfId="0" applyNumberFormat="1" applyFont="1" applyBorder="1" applyAlignment="1">
      <alignment readingOrder="2"/>
    </xf>
    <xf numFmtId="3" fontId="11" fillId="0" borderId="68" xfId="0" applyNumberFormat="1" applyFont="1" applyBorder="1" applyAlignment="1">
      <alignment readingOrder="2"/>
    </xf>
    <xf numFmtId="0" fontId="11" fillId="0" borderId="69" xfId="0" applyNumberFormat="1" applyFont="1" applyBorder="1" applyAlignment="1">
      <alignment readingOrder="2"/>
    </xf>
    <xf numFmtId="3" fontId="4" fillId="0" borderId="10" xfId="0" applyNumberFormat="1" applyFont="1" applyBorder="1" applyAlignment="1">
      <alignment horizontal="center" wrapText="1" readingOrder="2"/>
    </xf>
    <xf numFmtId="3" fontId="4" fillId="0" borderId="10" xfId="0" applyNumberFormat="1" applyFont="1" applyBorder="1" applyAlignment="1">
      <alignment horizontal="center" vertical="center" wrapText="1" readingOrder="2"/>
    </xf>
    <xf numFmtId="178" fontId="0" fillId="0" borderId="0" xfId="42" applyNumberFormat="1" applyFont="1" applyAlignment="1">
      <alignment/>
    </xf>
    <xf numFmtId="0" fontId="3" fillId="0" borderId="19" xfId="0" applyFont="1" applyBorder="1" applyAlignment="1">
      <alignment/>
    </xf>
    <xf numFmtId="178" fontId="3" fillId="0" borderId="19" xfId="42" applyNumberFormat="1" applyFont="1" applyBorder="1" applyAlignment="1">
      <alignment/>
    </xf>
    <xf numFmtId="178" fontId="0" fillId="0" borderId="19" xfId="42" applyNumberFormat="1" applyFont="1" applyBorder="1" applyAlignment="1">
      <alignment/>
    </xf>
    <xf numFmtId="43" fontId="3" fillId="0" borderId="19" xfId="42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8" fontId="3" fillId="0" borderId="19" xfId="42" applyNumberFormat="1" applyFont="1" applyBorder="1" applyAlignment="1">
      <alignment horizontal="center" vertical="top"/>
    </xf>
    <xf numFmtId="193" fontId="4" fillId="0" borderId="19" xfId="42" applyNumberFormat="1" applyFont="1" applyBorder="1" applyAlignment="1">
      <alignment horizontal="center" vertical="center" wrapText="1" readingOrder="2"/>
    </xf>
    <xf numFmtId="193" fontId="4" fillId="0" borderId="70" xfId="42" applyNumberFormat="1" applyFont="1" applyBorder="1" applyAlignment="1">
      <alignment horizontal="center" vertical="center" wrapText="1" readingOrder="2"/>
    </xf>
    <xf numFmtId="3" fontId="3" fillId="0" borderId="0" xfId="0" applyNumberFormat="1" applyFont="1" applyAlignment="1">
      <alignment/>
    </xf>
    <xf numFmtId="193" fontId="4" fillId="0" borderId="17" xfId="0" applyNumberFormat="1" applyFont="1" applyBorder="1" applyAlignment="1">
      <alignment horizontal="center" wrapText="1" readingOrder="2"/>
    </xf>
    <xf numFmtId="193" fontId="4" fillId="0" borderId="19" xfId="0" applyNumberFormat="1" applyFont="1" applyBorder="1" applyAlignment="1">
      <alignment horizontal="center" wrapText="1" readingOrder="2"/>
    </xf>
    <xf numFmtId="193" fontId="4" fillId="0" borderId="17" xfId="0" applyNumberFormat="1" applyFont="1" applyBorder="1" applyAlignment="1">
      <alignment horizontal="center" vertical="center" wrapText="1" readingOrder="2"/>
    </xf>
    <xf numFmtId="193" fontId="4" fillId="0" borderId="19" xfId="0" applyNumberFormat="1" applyFont="1" applyBorder="1" applyAlignment="1">
      <alignment horizontal="center" vertical="center" wrapText="1" readingOrder="2"/>
    </xf>
    <xf numFmtId="193" fontId="4" fillId="0" borderId="71" xfId="0" applyNumberFormat="1" applyFont="1" applyBorder="1" applyAlignment="1">
      <alignment horizontal="center" wrapText="1" readingOrder="2"/>
    </xf>
    <xf numFmtId="193" fontId="4" fillId="0" borderId="72" xfId="0" applyNumberFormat="1" applyFont="1" applyBorder="1" applyAlignment="1">
      <alignment horizontal="center" wrapText="1" readingOrder="2"/>
    </xf>
    <xf numFmtId="193" fontId="2" fillId="0" borderId="17" xfId="0" applyNumberFormat="1" applyFont="1" applyBorder="1" applyAlignment="1">
      <alignment horizontal="center" vertical="center" wrapText="1" readingOrder="2"/>
    </xf>
    <xf numFmtId="193" fontId="5" fillId="0" borderId="17" xfId="0" applyNumberFormat="1" applyFont="1" applyBorder="1" applyAlignment="1">
      <alignment horizontal="center" wrapText="1" readingOrder="2"/>
    </xf>
    <xf numFmtId="193" fontId="5" fillId="0" borderId="19" xfId="0" applyNumberFormat="1" applyFont="1" applyBorder="1" applyAlignment="1">
      <alignment horizontal="center" wrapText="1" readingOrder="2"/>
    </xf>
    <xf numFmtId="193" fontId="3" fillId="0" borderId="17" xfId="0" applyNumberFormat="1" applyFont="1" applyBorder="1" applyAlignment="1">
      <alignment horizontal="right" vertical="top" wrapText="1" readingOrder="2"/>
    </xf>
    <xf numFmtId="193" fontId="3" fillId="0" borderId="42" xfId="0" applyNumberFormat="1" applyFont="1" applyBorder="1" applyAlignment="1">
      <alignment horizontal="right" vertical="top" wrapText="1" readingOrder="2"/>
    </xf>
    <xf numFmtId="193" fontId="3" fillId="0" borderId="73" xfId="0" applyNumberFormat="1" applyFont="1" applyBorder="1" applyAlignment="1">
      <alignment horizontal="right" vertical="top" wrapText="1" readingOrder="2"/>
    </xf>
    <xf numFmtId="193" fontId="3" fillId="0" borderId="74" xfId="0" applyNumberFormat="1" applyFont="1" applyBorder="1" applyAlignment="1">
      <alignment horizontal="right" vertical="top" wrapText="1" readingOrder="2"/>
    </xf>
    <xf numFmtId="192" fontId="4" fillId="0" borderId="19" xfId="42" applyNumberFormat="1" applyFont="1" applyBorder="1" applyAlignment="1">
      <alignment horizontal="center" vertical="center" wrapText="1" readingOrder="2"/>
    </xf>
    <xf numFmtId="194" fontId="4" fillId="0" borderId="19" xfId="42" applyNumberFormat="1" applyFont="1" applyBorder="1" applyAlignment="1">
      <alignment horizontal="center" vertical="center" wrapText="1" readingOrder="2"/>
    </xf>
    <xf numFmtId="193" fontId="3" fillId="0" borderId="19" xfId="0" applyNumberFormat="1" applyFont="1" applyBorder="1" applyAlignment="1">
      <alignment horizontal="center" vertical="top" wrapText="1" readingOrder="2"/>
    </xf>
    <xf numFmtId="193" fontId="3" fillId="0" borderId="42" xfId="0" applyNumberFormat="1" applyFont="1" applyBorder="1" applyAlignment="1">
      <alignment horizontal="center" vertical="top" wrapText="1" readingOrder="2"/>
    </xf>
    <xf numFmtId="193" fontId="3" fillId="0" borderId="74" xfId="0" applyNumberFormat="1" applyFont="1" applyBorder="1" applyAlignment="1">
      <alignment horizontal="center" vertical="top" wrapText="1" readingOrder="2"/>
    </xf>
    <xf numFmtId="184" fontId="2" fillId="33" borderId="37" xfId="42" applyNumberFormat="1" applyFont="1" applyFill="1" applyBorder="1" applyAlignment="1">
      <alignment horizontal="center" wrapText="1" readingOrder="2"/>
    </xf>
    <xf numFmtId="1" fontId="4" fillId="0" borderId="19" xfId="42" applyNumberFormat="1" applyFont="1" applyBorder="1" applyAlignment="1">
      <alignment horizontal="center" vertical="center" wrapText="1" readingOrder="2"/>
    </xf>
    <xf numFmtId="1" fontId="5" fillId="0" borderId="43" xfId="0" applyNumberFormat="1" applyFont="1" applyBorder="1" applyAlignment="1">
      <alignment horizontal="center" wrapText="1" readingOrder="2"/>
    </xf>
    <xf numFmtId="0" fontId="0" fillId="0" borderId="4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3" fontId="4" fillId="0" borderId="17" xfId="42" applyNumberFormat="1" applyFont="1" applyBorder="1" applyAlignment="1">
      <alignment horizontal="center" wrapText="1" readingOrder="2"/>
    </xf>
    <xf numFmtId="3" fontId="4" fillId="0" borderId="17" xfId="42" applyNumberFormat="1" applyFont="1" applyBorder="1" applyAlignment="1">
      <alignment horizontal="center" vertical="top" wrapText="1" readingOrder="2"/>
    </xf>
    <xf numFmtId="3" fontId="4" fillId="0" borderId="10" xfId="42" applyNumberFormat="1" applyFont="1" applyBorder="1" applyAlignment="1">
      <alignment horizontal="center" wrapText="1" readingOrder="2"/>
    </xf>
    <xf numFmtId="3" fontId="4" fillId="0" borderId="10" xfId="42" applyNumberFormat="1" applyFont="1" applyBorder="1" applyAlignment="1">
      <alignment horizontal="center" vertical="top" wrapText="1" readingOrder="2"/>
    </xf>
    <xf numFmtId="3" fontId="3" fillId="0" borderId="76" xfId="42" applyNumberFormat="1" applyFont="1" applyBorder="1" applyAlignment="1">
      <alignment horizontal="center" vertical="center"/>
    </xf>
    <xf numFmtId="3" fontId="4" fillId="0" borderId="17" xfId="42" applyNumberFormat="1" applyFont="1" applyBorder="1" applyAlignment="1">
      <alignment horizontal="center" vertical="center" wrapText="1" readingOrder="2"/>
    </xf>
    <xf numFmtId="3" fontId="4" fillId="0" borderId="77" xfId="42" applyNumberFormat="1" applyFont="1" applyBorder="1" applyAlignment="1">
      <alignment horizontal="center" vertical="top" wrapText="1" readingOrder="2"/>
    </xf>
    <xf numFmtId="3" fontId="4" fillId="0" borderId="77" xfId="42" applyNumberFormat="1" applyFont="1" applyBorder="1" applyAlignment="1">
      <alignment horizontal="center" wrapText="1" readingOrder="2"/>
    </xf>
    <xf numFmtId="1" fontId="55" fillId="0" borderId="78" xfId="42" applyNumberFormat="1" applyFont="1" applyFill="1" applyBorder="1" applyAlignment="1">
      <alignment horizontal="center"/>
    </xf>
    <xf numFmtId="1" fontId="55" fillId="0" borderId="22" xfId="42" applyNumberFormat="1" applyFont="1" applyFill="1" applyBorder="1" applyAlignment="1">
      <alignment horizontal="center"/>
    </xf>
    <xf numFmtId="1" fontId="4" fillId="0" borderId="48" xfId="0" applyNumberFormat="1" applyFont="1" applyBorder="1" applyAlignment="1">
      <alignment horizontal="center" wrapText="1" readingOrder="2"/>
    </xf>
    <xf numFmtId="1" fontId="4" fillId="0" borderId="49" xfId="0" applyNumberFormat="1" applyFont="1" applyBorder="1" applyAlignment="1">
      <alignment horizontal="center" wrapText="1" readingOrder="1"/>
    </xf>
    <xf numFmtId="3" fontId="55" fillId="0" borderId="79" xfId="42" applyNumberFormat="1" applyFont="1" applyFill="1" applyBorder="1" applyAlignment="1">
      <alignment horizontal="center"/>
    </xf>
    <xf numFmtId="0" fontId="3" fillId="0" borderId="8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right" vertical="center"/>
    </xf>
    <xf numFmtId="0" fontId="3" fillId="0" borderId="80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81" xfId="0" applyFont="1" applyBorder="1" applyAlignment="1">
      <alignment horizontal="right" vertical="center" readingOrder="2"/>
    </xf>
    <xf numFmtId="0" fontId="3" fillId="0" borderId="81" xfId="0" applyFont="1" applyBorder="1" applyAlignment="1">
      <alignment horizontal="right"/>
    </xf>
    <xf numFmtId="0" fontId="0" fillId="0" borderId="80" xfId="0" applyBorder="1" applyAlignment="1">
      <alignment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right" wrapText="1"/>
    </xf>
    <xf numFmtId="0" fontId="3" fillId="0" borderId="81" xfId="0" applyFont="1" applyBorder="1" applyAlignment="1">
      <alignment horizontal="right" readingOrder="2"/>
    </xf>
    <xf numFmtId="0" fontId="6" fillId="0" borderId="83" xfId="0" applyFont="1" applyBorder="1" applyAlignment="1">
      <alignment horizontal="center" wrapText="1" readingOrder="2"/>
    </xf>
    <xf numFmtId="0" fontId="6" fillId="0" borderId="20" xfId="0" applyFont="1" applyBorder="1" applyAlignment="1">
      <alignment horizontal="center" wrapText="1" readingOrder="2"/>
    </xf>
    <xf numFmtId="0" fontId="7" fillId="0" borderId="84" xfId="0" applyFont="1" applyBorder="1" applyAlignment="1">
      <alignment horizontal="center" wrapText="1" readingOrder="2"/>
    </xf>
    <xf numFmtId="0" fontId="7" fillId="0" borderId="80" xfId="0" applyFont="1" applyBorder="1" applyAlignment="1">
      <alignment horizontal="center" wrapText="1" readingOrder="2"/>
    </xf>
    <xf numFmtId="0" fontId="6" fillId="33" borderId="85" xfId="0" applyFont="1" applyFill="1" applyBorder="1" applyAlignment="1">
      <alignment horizontal="center" vertical="center" textRotation="180" wrapText="1" readingOrder="2"/>
    </xf>
    <xf numFmtId="0" fontId="6" fillId="33" borderId="38" xfId="0" applyFont="1" applyFill="1" applyBorder="1" applyAlignment="1">
      <alignment horizontal="center" vertical="center" textRotation="180" wrapText="1" readingOrder="2"/>
    </xf>
    <xf numFmtId="0" fontId="6" fillId="33" borderId="86" xfId="0" applyFont="1" applyFill="1" applyBorder="1" applyAlignment="1">
      <alignment horizontal="center" vertical="center" textRotation="180" wrapText="1" readingOrder="2"/>
    </xf>
    <xf numFmtId="0" fontId="6" fillId="33" borderId="87" xfId="0" applyFont="1" applyFill="1" applyBorder="1" applyAlignment="1">
      <alignment horizontal="center" vertical="center" textRotation="180" wrapText="1" readingOrder="2"/>
    </xf>
    <xf numFmtId="0" fontId="6" fillId="0" borderId="88" xfId="0" applyFont="1" applyBorder="1" applyAlignment="1">
      <alignment horizontal="center" wrapText="1" readingOrder="2"/>
    </xf>
    <xf numFmtId="0" fontId="6" fillId="33" borderId="89" xfId="0" applyFont="1" applyFill="1" applyBorder="1" applyAlignment="1">
      <alignment horizontal="center" vertical="center" textRotation="180" wrapText="1" readingOrder="2"/>
    </xf>
    <xf numFmtId="0" fontId="6" fillId="33" borderId="90" xfId="0" applyFont="1" applyFill="1" applyBorder="1" applyAlignment="1">
      <alignment horizontal="center" vertical="center" textRotation="180" wrapText="1" readingOrder="2"/>
    </xf>
    <xf numFmtId="0" fontId="6" fillId="0" borderId="50" xfId="0" applyFont="1" applyBorder="1" applyAlignment="1">
      <alignment horizontal="center" wrapText="1" readingOrder="2"/>
    </xf>
    <xf numFmtId="0" fontId="6" fillId="0" borderId="81" xfId="0" applyFont="1" applyBorder="1" applyAlignment="1">
      <alignment horizontal="center" wrapText="1" readingOrder="2"/>
    </xf>
    <xf numFmtId="187" fontId="3" fillId="0" borderId="80" xfId="0" applyNumberFormat="1" applyFont="1" applyBorder="1" applyAlignment="1">
      <alignment horizontal="center" vertical="center" wrapText="1"/>
    </xf>
    <xf numFmtId="187" fontId="3" fillId="0" borderId="80" xfId="0" applyNumberFormat="1" applyFont="1" applyBorder="1" applyAlignment="1">
      <alignment horizontal="center" vertical="center"/>
    </xf>
    <xf numFmtId="0" fontId="3" fillId="0" borderId="91" xfId="0" applyFont="1" applyBorder="1" applyAlignment="1">
      <alignment horizontal="right" vertical="center"/>
    </xf>
    <xf numFmtId="0" fontId="3" fillId="0" borderId="80" xfId="0" applyFont="1" applyBorder="1" applyAlignment="1">
      <alignment horizontal="right" vertical="center"/>
    </xf>
    <xf numFmtId="0" fontId="11" fillId="0" borderId="92" xfId="0" applyFont="1" applyBorder="1" applyAlignment="1">
      <alignment horizontal="center" vertical="center" readingOrder="2"/>
    </xf>
    <xf numFmtId="0" fontId="11" fillId="0" borderId="79" xfId="0" applyFont="1" applyBorder="1" applyAlignment="1">
      <alignment horizontal="center" vertical="center" readingOrder="2"/>
    </xf>
    <xf numFmtId="0" fontId="11" fillId="0" borderId="93" xfId="0" applyFont="1" applyBorder="1" applyAlignment="1">
      <alignment horizontal="center" vertical="center" readingOrder="2"/>
    </xf>
    <xf numFmtId="0" fontId="11" fillId="0" borderId="78" xfId="0" applyFont="1" applyBorder="1" applyAlignment="1">
      <alignment horizontal="center" vertical="center" readingOrder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New%20folder%20(2)\139512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فهرست 1"/>
      <sheetName val="فهرست 2"/>
      <sheetName val="مجمع عمومی"/>
      <sheetName val="ترازنامه"/>
      <sheetName val="عملکرد سپرده های سرمایه گذاری"/>
      <sheetName val="سودوزیان"/>
      <sheetName val="تغییرات ح.ص.س ۱"/>
      <sheetName val="تغییرات ح.ص.س 2"/>
      <sheetName val="گردش وجوه "/>
      <sheetName val="9"/>
      <sheetName val="10"/>
      <sheetName val="11"/>
      <sheetName val="11.1"/>
      <sheetName val="11.2"/>
      <sheetName val="11.5"/>
      <sheetName val="11.6"/>
      <sheetName val="11.7"/>
      <sheetName val="12"/>
      <sheetName val="12.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4"/>
      <sheetName val="27"/>
      <sheetName val="28"/>
      <sheetName val="30"/>
      <sheetName val="31"/>
      <sheetName val="یادداشتها-سودوزیانی"/>
    </sheetNames>
    <sheetDataSet>
      <sheetData sheetId="3">
        <row r="27">
          <cell r="H27">
            <v>4094321.3295</v>
          </cell>
        </row>
        <row r="28">
          <cell r="H28">
            <v>5655744.69595</v>
          </cell>
        </row>
      </sheetData>
      <sheetData sheetId="9">
        <row r="9">
          <cell r="K9">
            <v>63192.442596</v>
          </cell>
        </row>
        <row r="26">
          <cell r="K26">
            <v>207881.119851</v>
          </cell>
        </row>
        <row r="27">
          <cell r="K27">
            <v>1517639.644353</v>
          </cell>
        </row>
        <row r="28">
          <cell r="K28">
            <v>331351.2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36" zoomScaleSheetLayoutView="136" zoomScalePageLayoutView="0" workbookViewId="0" topLeftCell="A1">
      <selection activeCell="A13" sqref="A13"/>
    </sheetView>
  </sheetViews>
  <sheetFormatPr defaultColWidth="9.140625" defaultRowHeight="12.75"/>
  <cols>
    <col min="1" max="1" width="46.140625" style="0" customWidth="1"/>
    <col min="2" max="2" width="11.140625" style="120" customWidth="1"/>
    <col min="3" max="3" width="13.57421875" style="120" customWidth="1"/>
    <col min="4" max="4" width="17.57421875" style="18" bestFit="1" customWidth="1"/>
  </cols>
  <sheetData>
    <row r="1" spans="1:3" ht="42.75" customHeight="1" thickBot="1">
      <c r="A1" s="158" t="s">
        <v>141</v>
      </c>
      <c r="B1" s="159"/>
      <c r="C1" s="159"/>
    </row>
    <row r="2" spans="1:3" ht="17.25" thickBot="1" thickTop="1">
      <c r="A2" s="43" t="s">
        <v>0</v>
      </c>
      <c r="B2" s="44">
        <v>1394</v>
      </c>
      <c r="C2" s="44">
        <v>1395</v>
      </c>
    </row>
    <row r="3" spans="1:3" ht="16.5" thickTop="1">
      <c r="A3" s="14" t="s">
        <v>101</v>
      </c>
      <c r="C3" s="62"/>
    </row>
    <row r="4" spans="1:3" ht="15.75">
      <c r="A4" s="63" t="s">
        <v>86</v>
      </c>
      <c r="B4" s="121">
        <v>13594751.284463</v>
      </c>
      <c r="C4" s="122"/>
    </row>
    <row r="5" spans="1:3" ht="15.75">
      <c r="A5" s="63" t="s">
        <v>87</v>
      </c>
      <c r="B5" s="121">
        <v>10847845.615128</v>
      </c>
      <c r="C5" s="122"/>
    </row>
    <row r="6" spans="1:3" ht="15.75">
      <c r="A6" s="63" t="s">
        <v>88</v>
      </c>
      <c r="B6" s="121">
        <v>0</v>
      </c>
      <c r="C6" s="122"/>
    </row>
    <row r="7" spans="1:3" ht="15.75">
      <c r="A7" s="63" t="s">
        <v>89</v>
      </c>
      <c r="B7" s="123">
        <v>0</v>
      </c>
      <c r="C7" s="124"/>
    </row>
    <row r="8" spans="1:3" ht="15.75">
      <c r="A8" s="63" t="s">
        <v>98</v>
      </c>
      <c r="B8" s="121">
        <v>79050023.05759019</v>
      </c>
      <c r="C8" s="122"/>
    </row>
    <row r="9" spans="1:3" ht="14.25" customHeight="1">
      <c r="A9" s="63" t="s">
        <v>100</v>
      </c>
      <c r="B9" s="121">
        <v>34588707.462243</v>
      </c>
      <c r="C9" s="122"/>
    </row>
    <row r="10" spans="1:3" ht="14.25" customHeight="1">
      <c r="A10" s="63" t="s">
        <v>99</v>
      </c>
      <c r="B10" s="121">
        <v>36713757.922516</v>
      </c>
      <c r="C10" s="121"/>
    </row>
    <row r="11" spans="1:3" ht="16.5" customHeight="1">
      <c r="A11" s="63" t="s">
        <v>90</v>
      </c>
      <c r="B11" s="121">
        <v>2967713.351397</v>
      </c>
      <c r="C11" s="121"/>
    </row>
    <row r="12" spans="1:3" ht="15.75">
      <c r="A12" s="63" t="s">
        <v>91</v>
      </c>
      <c r="B12" s="123">
        <v>4736682.088643</v>
      </c>
      <c r="C12" s="123"/>
    </row>
    <row r="13" spans="1:3" ht="15.75">
      <c r="A13" s="63" t="s">
        <v>92</v>
      </c>
      <c r="B13" s="123">
        <v>480024.662554</v>
      </c>
      <c r="C13" s="123"/>
    </row>
    <row r="14" spans="1:3" ht="15.75">
      <c r="A14" s="63" t="s">
        <v>93</v>
      </c>
      <c r="B14" s="123">
        <v>18418030.968037</v>
      </c>
      <c r="C14" s="123"/>
    </row>
    <row r="15" spans="1:3" ht="16.5" thickBot="1">
      <c r="A15" s="63" t="s">
        <v>41</v>
      </c>
      <c r="B15" s="123">
        <v>8320456.524496</v>
      </c>
      <c r="C15" s="123"/>
    </row>
    <row r="16" spans="1:3" ht="16.5" thickBot="1">
      <c r="A16" s="12" t="s">
        <v>94</v>
      </c>
      <c r="B16" s="125">
        <v>209717992.93706718</v>
      </c>
      <c r="C16" s="126"/>
    </row>
    <row r="17" spans="1:3" ht="16.5" thickTop="1">
      <c r="A17" s="12" t="s">
        <v>1</v>
      </c>
      <c r="B17" s="127"/>
      <c r="C17" s="124"/>
    </row>
    <row r="18" spans="1:3" ht="12.75" customHeight="1">
      <c r="A18" s="16" t="s">
        <v>2</v>
      </c>
      <c r="B18" s="124">
        <v>4094321.3295</v>
      </c>
      <c r="C18" s="124"/>
    </row>
    <row r="19" spans="1:3" ht="15.75">
      <c r="A19" s="13" t="s">
        <v>95</v>
      </c>
      <c r="B19" s="123">
        <v>5655744.69595</v>
      </c>
      <c r="C19" s="122"/>
    </row>
    <row r="20" spans="1:3" ht="15.75">
      <c r="A20" s="15" t="s">
        <v>96</v>
      </c>
      <c r="B20" s="123">
        <v>546869.640504</v>
      </c>
      <c r="C20" s="122"/>
    </row>
    <row r="21" spans="1:3" ht="16.5" thickBot="1">
      <c r="A21" s="15" t="s">
        <v>97</v>
      </c>
      <c r="B21" s="123">
        <v>74071.953</v>
      </c>
      <c r="C21" s="122"/>
    </row>
    <row r="22" spans="1:3" ht="16.5" thickTop="1">
      <c r="A22" s="160" t="s">
        <v>142</v>
      </c>
      <c r="B22" s="160"/>
      <c r="C22" s="160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"/>
  <sheetViews>
    <sheetView rightToLeft="1" view="pageBreakPreview" zoomScale="118" zoomScaleSheetLayoutView="118" zoomScalePageLayoutView="0" workbookViewId="0" topLeftCell="A1">
      <selection activeCell="B3" sqref="B3:R4"/>
    </sheetView>
  </sheetViews>
  <sheetFormatPr defaultColWidth="9.140625" defaultRowHeight="12.75"/>
  <sheetData>
    <row r="1" spans="1:18" ht="21.75" thickTop="1">
      <c r="A1" s="81" t="s">
        <v>130</v>
      </c>
      <c r="B1" s="189" t="s">
        <v>14</v>
      </c>
      <c r="C1" s="190"/>
      <c r="D1" s="189" t="s">
        <v>15</v>
      </c>
      <c r="E1" s="190"/>
      <c r="F1" s="189" t="s">
        <v>16</v>
      </c>
      <c r="G1" s="190"/>
      <c r="H1" s="189" t="s">
        <v>17</v>
      </c>
      <c r="I1" s="190"/>
      <c r="J1" s="189" t="s">
        <v>18</v>
      </c>
      <c r="K1" s="190"/>
      <c r="L1" s="192" t="s">
        <v>19</v>
      </c>
      <c r="M1" s="190"/>
      <c r="N1" s="189" t="s">
        <v>20</v>
      </c>
      <c r="O1" s="190"/>
      <c r="P1" s="189" t="s">
        <v>21</v>
      </c>
      <c r="Q1" s="191"/>
      <c r="R1" s="82" t="s">
        <v>21</v>
      </c>
    </row>
    <row r="2" spans="1:18" ht="21">
      <c r="A2" s="83" t="s">
        <v>131</v>
      </c>
      <c r="B2" s="84" t="s">
        <v>25</v>
      </c>
      <c r="C2" s="85" t="s">
        <v>132</v>
      </c>
      <c r="D2" s="84" t="s">
        <v>25</v>
      </c>
      <c r="E2" s="85" t="s">
        <v>132</v>
      </c>
      <c r="F2" s="84" t="s">
        <v>25</v>
      </c>
      <c r="G2" s="85" t="s">
        <v>132</v>
      </c>
      <c r="H2" s="84" t="s">
        <v>25</v>
      </c>
      <c r="I2" s="85" t="s">
        <v>132</v>
      </c>
      <c r="J2" s="84" t="s">
        <v>25</v>
      </c>
      <c r="K2" s="85" t="s">
        <v>132</v>
      </c>
      <c r="L2" s="86" t="s">
        <v>25</v>
      </c>
      <c r="M2" s="85" t="s">
        <v>132</v>
      </c>
      <c r="N2" s="84" t="s">
        <v>25</v>
      </c>
      <c r="O2" s="85" t="s">
        <v>132</v>
      </c>
      <c r="P2" s="84" t="s">
        <v>25</v>
      </c>
      <c r="Q2" s="87" t="s">
        <v>132</v>
      </c>
      <c r="R2" s="88" t="s">
        <v>133</v>
      </c>
    </row>
    <row r="3" spans="1:18" ht="21">
      <c r="A3" s="89" t="s">
        <v>134</v>
      </c>
      <c r="B3" s="90">
        <v>0</v>
      </c>
      <c r="C3" s="91">
        <v>0</v>
      </c>
      <c r="D3" s="90">
        <v>0</v>
      </c>
      <c r="E3" s="91">
        <v>0</v>
      </c>
      <c r="F3" s="90">
        <v>1</v>
      </c>
      <c r="G3" s="91">
        <v>31</v>
      </c>
      <c r="H3" s="90">
        <v>2</v>
      </c>
      <c r="I3" s="91">
        <v>14</v>
      </c>
      <c r="J3" s="90">
        <v>100</v>
      </c>
      <c r="K3" s="91">
        <v>310</v>
      </c>
      <c r="L3" s="92">
        <v>69</v>
      </c>
      <c r="M3" s="91">
        <v>141</v>
      </c>
      <c r="N3" s="90">
        <v>0</v>
      </c>
      <c r="O3" s="91">
        <v>7</v>
      </c>
      <c r="P3" s="90">
        <f>SUM(N3,L3,J3,H3,F3,)</f>
        <v>172</v>
      </c>
      <c r="Q3" s="93">
        <f>SUM(O3,M3,K3,I3,G3,E3)</f>
        <v>503</v>
      </c>
      <c r="R3" s="94">
        <f>SUM(P3:Q3)</f>
        <v>675</v>
      </c>
    </row>
    <row r="4" spans="1:18" ht="21.75" thickBot="1">
      <c r="A4" s="95" t="s">
        <v>135</v>
      </c>
      <c r="B4" s="96">
        <v>0</v>
      </c>
      <c r="C4" s="97">
        <v>0</v>
      </c>
      <c r="D4" s="96">
        <v>0</v>
      </c>
      <c r="E4" s="97">
        <v>1</v>
      </c>
      <c r="F4" s="96">
        <v>1</v>
      </c>
      <c r="G4" s="97">
        <v>20</v>
      </c>
      <c r="H4" s="96">
        <v>2</v>
      </c>
      <c r="I4" s="97">
        <v>7</v>
      </c>
      <c r="J4" s="96">
        <v>83</v>
      </c>
      <c r="K4" s="97">
        <v>124</v>
      </c>
      <c r="L4" s="98">
        <v>44</v>
      </c>
      <c r="M4" s="97">
        <v>58</v>
      </c>
      <c r="N4" s="96">
        <v>0</v>
      </c>
      <c r="O4" s="97">
        <v>1</v>
      </c>
      <c r="P4" s="96">
        <f>SUM(N4,L4,J4,H4,F4,)</f>
        <v>130</v>
      </c>
      <c r="Q4" s="99">
        <f>SUM(O4,M4,K4,I4,G4,E4)</f>
        <v>211</v>
      </c>
      <c r="R4" s="100">
        <f>SUM(P4:Q4)</f>
        <v>341</v>
      </c>
    </row>
    <row r="5" spans="1:18" ht="21">
      <c r="A5" s="95" t="s">
        <v>136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103"/>
      <c r="R5" s="104"/>
    </row>
    <row r="6" spans="1:18" ht="21">
      <c r="A6" s="95" t="s">
        <v>137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103"/>
      <c r="R6" s="104"/>
    </row>
    <row r="7" spans="1:18" ht="21">
      <c r="A7" s="95" t="s">
        <v>138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Q7" s="103"/>
      <c r="R7" s="104"/>
    </row>
    <row r="8" spans="1:18" ht="21">
      <c r="A8" s="95" t="s">
        <v>139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/>
      <c r="Q8" s="103"/>
      <c r="R8" s="104"/>
    </row>
    <row r="9" spans="1:18" ht="21">
      <c r="A9" s="95" t="s">
        <v>140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2"/>
      <c r="Q9" s="103"/>
      <c r="R9" s="104"/>
    </row>
    <row r="10" spans="1:18" ht="21.75" thickBot="1">
      <c r="A10" s="105" t="s">
        <v>21</v>
      </c>
      <c r="B10" s="106">
        <f>SUM(B3:B9)</f>
        <v>0</v>
      </c>
      <c r="C10" s="106">
        <f aca="true" t="shared" si="0" ref="C10:O10">SUM(C3:C9)</f>
        <v>0</v>
      </c>
      <c r="D10" s="106">
        <f t="shared" si="0"/>
        <v>0</v>
      </c>
      <c r="E10" s="106">
        <f t="shared" si="0"/>
        <v>1</v>
      </c>
      <c r="F10" s="106">
        <f t="shared" si="0"/>
        <v>2</v>
      </c>
      <c r="G10" s="106">
        <f t="shared" si="0"/>
        <v>51</v>
      </c>
      <c r="H10" s="106">
        <f t="shared" si="0"/>
        <v>4</v>
      </c>
      <c r="I10" s="106">
        <f t="shared" si="0"/>
        <v>21</v>
      </c>
      <c r="J10" s="106">
        <f t="shared" si="0"/>
        <v>183</v>
      </c>
      <c r="K10" s="106">
        <f t="shared" si="0"/>
        <v>434</v>
      </c>
      <c r="L10" s="106">
        <f t="shared" si="0"/>
        <v>113</v>
      </c>
      <c r="M10" s="106">
        <f t="shared" si="0"/>
        <v>199</v>
      </c>
      <c r="N10" s="106">
        <f t="shared" si="0"/>
        <v>0</v>
      </c>
      <c r="O10" s="106">
        <f t="shared" si="0"/>
        <v>8</v>
      </c>
      <c r="P10" s="107">
        <f>P3+P4</f>
        <v>302</v>
      </c>
      <c r="Q10" s="107">
        <f>Q3+Q4</f>
        <v>714</v>
      </c>
      <c r="R10" s="108">
        <f>SUM(Q10,P10)</f>
        <v>1016</v>
      </c>
    </row>
    <row r="11" ht="13.5" thickTop="1"/>
  </sheetData>
  <sheetProtection/>
  <mergeCells count="8">
    <mergeCell ref="N1:O1"/>
    <mergeCell ref="P1:Q1"/>
    <mergeCell ref="B1:C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12" zoomScaleSheetLayoutView="112" workbookViewId="0" topLeftCell="A13">
      <selection activeCell="A32" sqref="A32"/>
    </sheetView>
  </sheetViews>
  <sheetFormatPr defaultColWidth="9.140625" defaultRowHeight="12.75"/>
  <cols>
    <col min="1" max="1" width="52.28125" style="0" bestFit="1" customWidth="1"/>
    <col min="2" max="2" width="12.8515625" style="0" customWidth="1"/>
    <col min="3" max="3" width="15.851562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161" t="s">
        <v>143</v>
      </c>
      <c r="B1" s="162"/>
      <c r="C1" s="162"/>
    </row>
    <row r="2" spans="1:3" ht="17.25" thickBot="1" thickTop="1">
      <c r="A2" s="45" t="s">
        <v>0</v>
      </c>
      <c r="B2" s="46">
        <v>1394</v>
      </c>
      <c r="C2" s="46">
        <v>1395</v>
      </c>
    </row>
    <row r="3" spans="1:3" ht="16.5" thickTop="1">
      <c r="A3" s="64" t="s">
        <v>102</v>
      </c>
      <c r="B3" s="8"/>
      <c r="C3" s="23"/>
    </row>
    <row r="4" spans="1:3" ht="15.75">
      <c r="A4" s="56" t="s">
        <v>103</v>
      </c>
      <c r="B4" s="121">
        <v>6044003.516706</v>
      </c>
      <c r="C4" s="122"/>
    </row>
    <row r="5" spans="1:3" ht="15.75">
      <c r="A5" s="56" t="s">
        <v>104</v>
      </c>
      <c r="B5" s="121">
        <v>8887125.121611</v>
      </c>
      <c r="C5" s="122"/>
    </row>
    <row r="6" spans="1:3" ht="15.75">
      <c r="A6" s="56" t="s">
        <v>105</v>
      </c>
      <c r="B6" s="121">
        <v>0</v>
      </c>
      <c r="C6" s="122"/>
    </row>
    <row r="7" spans="1:3" ht="15.75">
      <c r="A7" s="56" t="s">
        <v>106</v>
      </c>
      <c r="B7" s="128">
        <v>0</v>
      </c>
      <c r="C7" s="129"/>
    </row>
    <row r="8" spans="1:3" ht="15.75">
      <c r="A8" s="56" t="s">
        <v>124</v>
      </c>
      <c r="B8" s="121">
        <v>0</v>
      </c>
      <c r="C8" s="122"/>
    </row>
    <row r="9" spans="1:5" ht="15.75" customHeight="1">
      <c r="A9" s="56" t="s">
        <v>107</v>
      </c>
      <c r="B9" s="121">
        <v>26341490.004185</v>
      </c>
      <c r="C9" s="122"/>
      <c r="E9" s="17"/>
    </row>
    <row r="10" spans="1:3" ht="16.5" thickBot="1">
      <c r="A10" s="58" t="s">
        <v>108</v>
      </c>
      <c r="B10" s="136">
        <v>59967.130789</v>
      </c>
      <c r="C10" s="130"/>
    </row>
    <row r="11" spans="1:5" ht="16.5" thickBot="1">
      <c r="A11" s="65" t="s">
        <v>109</v>
      </c>
      <c r="B11" s="137">
        <v>41332585.77329099</v>
      </c>
      <c r="C11" s="131"/>
      <c r="E11" s="17"/>
    </row>
    <row r="12" spans="1:5" ht="15.75">
      <c r="A12" s="65"/>
      <c r="B12" s="136"/>
      <c r="C12" s="130"/>
      <c r="E12" s="17"/>
    </row>
    <row r="13" spans="1:5" ht="15.75">
      <c r="A13" s="65" t="s">
        <v>110</v>
      </c>
      <c r="B13" s="136"/>
      <c r="C13" s="130"/>
      <c r="E13" s="17"/>
    </row>
    <row r="14" spans="1:5" ht="15.75">
      <c r="A14" s="58" t="s">
        <v>111</v>
      </c>
      <c r="B14" s="136">
        <v>159348542.30438697</v>
      </c>
      <c r="C14" s="130"/>
      <c r="E14" s="17"/>
    </row>
    <row r="15" spans="1:5" ht="16.5" thickBot="1">
      <c r="A15" s="58" t="s">
        <v>112</v>
      </c>
      <c r="B15" s="136">
        <v>0</v>
      </c>
      <c r="C15" s="130"/>
      <c r="D15" s="17"/>
      <c r="E15" s="17"/>
    </row>
    <row r="16" spans="1:5" ht="16.5" thickBot="1">
      <c r="A16" s="65" t="s">
        <v>113</v>
      </c>
      <c r="B16" s="137">
        <v>159348542.30438697</v>
      </c>
      <c r="C16" s="132"/>
      <c r="E16" s="17"/>
    </row>
    <row r="17" spans="1:3" ht="16.5" thickBot="1">
      <c r="A17" s="65" t="s">
        <v>114</v>
      </c>
      <c r="B17" s="137">
        <v>200681128.07767797</v>
      </c>
      <c r="C17" s="132"/>
    </row>
    <row r="18" spans="1:3" ht="15.75">
      <c r="A18" s="65"/>
      <c r="B18" s="136"/>
      <c r="C18" s="130"/>
    </row>
    <row r="19" spans="1:3" ht="15.75">
      <c r="A19" s="65" t="s">
        <v>3</v>
      </c>
      <c r="B19" s="136"/>
      <c r="C19" s="130"/>
    </row>
    <row r="20" spans="1:3" ht="15.75">
      <c r="A20" s="58" t="s">
        <v>115</v>
      </c>
      <c r="B20" s="136">
        <v>5000000</v>
      </c>
      <c r="C20" s="130"/>
    </row>
    <row r="21" spans="1:3" ht="15.75">
      <c r="A21" s="58" t="s">
        <v>116</v>
      </c>
      <c r="B21" s="136">
        <v>1400000</v>
      </c>
      <c r="C21" s="130"/>
    </row>
    <row r="22" spans="1:3" ht="15.75">
      <c r="A22" s="58" t="s">
        <v>117</v>
      </c>
      <c r="B22" s="136">
        <v>0</v>
      </c>
      <c r="C22" s="130"/>
    </row>
    <row r="23" spans="1:3" ht="15.75">
      <c r="A23" s="58" t="s">
        <v>125</v>
      </c>
      <c r="B23" s="136">
        <v>1168026.8222306499</v>
      </c>
      <c r="C23" s="130"/>
    </row>
    <row r="24" spans="1:3" ht="15.75">
      <c r="A24" s="58" t="s">
        <v>126</v>
      </c>
      <c r="B24" s="136">
        <v>0</v>
      </c>
      <c r="C24" s="130"/>
    </row>
    <row r="25" spans="1:3" ht="15.75">
      <c r="A25" s="58" t="s">
        <v>118</v>
      </c>
      <c r="B25" s="136">
        <v>0</v>
      </c>
      <c r="C25" s="130"/>
    </row>
    <row r="26" spans="1:3" ht="15.75">
      <c r="A26" s="58" t="s">
        <v>119</v>
      </c>
      <c r="B26" s="136">
        <v>0</v>
      </c>
      <c r="C26" s="130"/>
    </row>
    <row r="27" spans="1:3" ht="15.75">
      <c r="A27" s="58" t="s">
        <v>120</v>
      </c>
      <c r="B27" s="136">
        <v>1468838.0371583516</v>
      </c>
      <c r="C27" s="130"/>
    </row>
    <row r="28" spans="1:3" ht="16.5" thickBot="1">
      <c r="A28" s="58" t="s">
        <v>121</v>
      </c>
      <c r="B28" s="136">
        <v>0</v>
      </c>
      <c r="C28" s="130"/>
    </row>
    <row r="29" spans="1:3" ht="16.5" thickBot="1">
      <c r="A29" s="65" t="s">
        <v>122</v>
      </c>
      <c r="B29" s="137">
        <v>9036864.859389002</v>
      </c>
      <c r="C29" s="131"/>
    </row>
    <row r="30" spans="1:3" ht="19.5" customHeight="1" thickBot="1">
      <c r="A30" s="66" t="s">
        <v>123</v>
      </c>
      <c r="B30" s="138">
        <v>209717992.93706697</v>
      </c>
      <c r="C30" s="133"/>
    </row>
    <row r="31" spans="1:3" ht="16.5" thickTop="1">
      <c r="A31" s="160" t="s">
        <v>142</v>
      </c>
      <c r="B31" s="160"/>
      <c r="C31" s="160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rightToLeft="1" view="pageBreakPreview" zoomScale="150" zoomScaleSheetLayoutView="150" zoomScalePageLayoutView="0" workbookViewId="0" topLeftCell="A7">
      <selection activeCell="B19" sqref="B19"/>
    </sheetView>
  </sheetViews>
  <sheetFormatPr defaultColWidth="9.140625" defaultRowHeight="12.75"/>
  <cols>
    <col min="1" max="1" width="36.57421875" style="0" bestFit="1" customWidth="1"/>
    <col min="2" max="2" width="10.421875" style="0" bestFit="1" customWidth="1"/>
    <col min="3" max="3" width="10.421875" style="0" customWidth="1"/>
    <col min="4" max="4" width="16.28125" style="0" bestFit="1" customWidth="1"/>
    <col min="5" max="5" width="14.28125" style="0" customWidth="1"/>
    <col min="6" max="6" width="18.57421875" style="111" customWidth="1"/>
    <col min="7" max="7" width="16.421875" style="0" customWidth="1"/>
  </cols>
  <sheetData>
    <row r="1" spans="1:7" ht="44.25" customHeight="1" thickBot="1">
      <c r="A1" s="163" t="s">
        <v>146</v>
      </c>
      <c r="B1" s="163"/>
      <c r="C1" s="163"/>
      <c r="D1" s="163"/>
      <c r="E1" s="163"/>
      <c r="F1" s="163"/>
      <c r="G1" s="163"/>
    </row>
    <row r="2" spans="1:7" ht="44.25" customHeight="1" thickBot="1" thickTop="1">
      <c r="A2" s="67"/>
      <c r="B2" s="164" t="s">
        <v>155</v>
      </c>
      <c r="C2" s="165"/>
      <c r="D2" s="164" t="s">
        <v>156</v>
      </c>
      <c r="E2" s="165"/>
      <c r="F2" s="164" t="s">
        <v>72</v>
      </c>
      <c r="G2" s="165"/>
    </row>
    <row r="3" spans="1:7" ht="17.25" thickBot="1" thickTop="1">
      <c r="A3" s="68" t="s">
        <v>4</v>
      </c>
      <c r="B3" s="46">
        <v>1394</v>
      </c>
      <c r="C3" s="46" t="s">
        <v>147</v>
      </c>
      <c r="D3" s="46">
        <v>1394</v>
      </c>
      <c r="E3" s="46" t="s">
        <v>147</v>
      </c>
      <c r="F3" s="139">
        <v>1394</v>
      </c>
      <c r="G3" s="139" t="s">
        <v>147</v>
      </c>
    </row>
    <row r="4" spans="1:7" ht="16.5" thickTop="1">
      <c r="A4" s="69" t="s">
        <v>73</v>
      </c>
      <c r="B4" s="141">
        <v>79050.024</v>
      </c>
      <c r="C4" s="141">
        <v>96012.909</v>
      </c>
      <c r="D4" s="140"/>
      <c r="E4" s="140"/>
      <c r="F4" s="118">
        <v>9750066</v>
      </c>
      <c r="G4" s="118">
        <v>11281120</v>
      </c>
    </row>
    <row r="5" spans="1:7" ht="15.75">
      <c r="A5" s="70" t="s">
        <v>74</v>
      </c>
      <c r="B5" s="57"/>
      <c r="C5" s="52"/>
      <c r="D5" s="140"/>
      <c r="E5" s="140"/>
      <c r="F5" s="118"/>
      <c r="G5" s="118"/>
    </row>
    <row r="6" spans="1:7" ht="15.75">
      <c r="A6" s="71" t="s">
        <v>75</v>
      </c>
      <c r="B6" s="57">
        <v>11080.701</v>
      </c>
      <c r="C6" s="52">
        <v>15497.488908017</v>
      </c>
      <c r="D6" s="140"/>
      <c r="E6" s="140"/>
      <c r="F6" s="118">
        <v>10800</v>
      </c>
      <c r="G6" s="134">
        <v>117221463938</v>
      </c>
    </row>
    <row r="7" spans="1:7" ht="15.75">
      <c r="A7" s="71" t="s">
        <v>76</v>
      </c>
      <c r="B7" s="57">
        <v>14131.218</v>
      </c>
      <c r="C7" s="52">
        <v>16658.661670055</v>
      </c>
      <c r="D7" s="140"/>
      <c r="E7" s="140"/>
      <c r="F7" s="118"/>
      <c r="G7" s="118">
        <v>0</v>
      </c>
    </row>
    <row r="8" spans="1:7" ht="15.75">
      <c r="A8" s="71" t="s">
        <v>77</v>
      </c>
      <c r="B8" s="57">
        <v>19391.477450210998</v>
      </c>
      <c r="C8" s="52">
        <v>25872.000898608</v>
      </c>
      <c r="D8" s="140"/>
      <c r="E8" s="140"/>
      <c r="F8" s="118">
        <v>9693391</v>
      </c>
      <c r="G8" s="118">
        <v>10601559</v>
      </c>
    </row>
    <row r="9" spans="1:7" ht="15.75" customHeight="1">
      <c r="A9" s="71" t="s">
        <v>78</v>
      </c>
      <c r="B9" s="57">
        <v>32746.738</v>
      </c>
      <c r="C9" s="52">
        <v>36777.723</v>
      </c>
      <c r="D9" s="140"/>
      <c r="E9" s="140"/>
      <c r="F9" s="118">
        <v>45436</v>
      </c>
      <c r="G9" s="135">
        <v>489292453069</v>
      </c>
    </row>
    <row r="10" spans="1:7" ht="15.75">
      <c r="A10" s="71" t="s">
        <v>79</v>
      </c>
      <c r="B10" s="57">
        <v>1699.889</v>
      </c>
      <c r="C10" s="57">
        <v>1207.034630198</v>
      </c>
      <c r="D10" s="140"/>
      <c r="E10" s="140"/>
      <c r="F10" s="118">
        <v>438</v>
      </c>
      <c r="G10" s="135">
        <v>73048021762</v>
      </c>
    </row>
    <row r="11" spans="1:7" ht="15.75">
      <c r="A11" s="71" t="s">
        <v>80</v>
      </c>
      <c r="B11" s="59"/>
      <c r="C11" s="59"/>
      <c r="D11" s="115"/>
      <c r="E11" s="116"/>
      <c r="F11" s="117"/>
      <c r="G11" s="117"/>
    </row>
    <row r="12" spans="1:7" ht="16.5" thickBot="1">
      <c r="A12" s="72" t="s">
        <v>81</v>
      </c>
      <c r="B12" s="59"/>
      <c r="C12" s="59"/>
      <c r="D12" s="115"/>
      <c r="E12" s="116"/>
      <c r="F12" s="117"/>
      <c r="G12" s="117"/>
    </row>
    <row r="13" spans="1:7" ht="16.5" thickBot="1">
      <c r="A13" s="73" t="s">
        <v>85</v>
      </c>
      <c r="B13" s="60"/>
      <c r="C13" s="60"/>
      <c r="D13" s="119"/>
      <c r="E13" s="119">
        <f>E4</f>
        <v>0</v>
      </c>
      <c r="F13" s="119">
        <v>9750066</v>
      </c>
      <c r="G13" s="119">
        <v>11281120</v>
      </c>
    </row>
    <row r="14" spans="1:7" ht="31.5">
      <c r="A14" s="70" t="s">
        <v>82</v>
      </c>
      <c r="B14" s="61"/>
      <c r="C14" s="61"/>
      <c r="D14" s="112"/>
      <c r="E14" s="112"/>
      <c r="F14" s="113"/>
      <c r="G14" s="61"/>
    </row>
    <row r="15" spans="1:7" ht="15.75">
      <c r="A15" s="71" t="s">
        <v>83</v>
      </c>
      <c r="B15" s="61"/>
      <c r="C15" s="61"/>
      <c r="D15" s="61"/>
      <c r="E15" s="61"/>
      <c r="F15" s="114"/>
      <c r="G15" s="61"/>
    </row>
    <row r="16" spans="1:7" ht="16.5" thickBot="1">
      <c r="A16" s="71" t="s">
        <v>84</v>
      </c>
      <c r="B16" s="61"/>
      <c r="C16" s="61"/>
      <c r="D16" s="61"/>
      <c r="E16" s="61"/>
      <c r="F16" s="114"/>
      <c r="G16" s="61"/>
    </row>
    <row r="17" spans="1:7" ht="17.25" thickBot="1" thickTop="1">
      <c r="A17" s="160" t="s">
        <v>142</v>
      </c>
      <c r="B17" s="160"/>
      <c r="C17" s="160"/>
      <c r="D17" s="160"/>
      <c r="E17" s="160"/>
      <c r="F17" s="160"/>
      <c r="G17" s="160"/>
    </row>
    <row r="18" spans="1:7" ht="16.5" thickTop="1">
      <c r="A18" s="166" t="s">
        <v>148</v>
      </c>
      <c r="B18" s="166"/>
      <c r="C18" s="166"/>
      <c r="D18" s="166"/>
      <c r="E18" s="166"/>
      <c r="F18" s="166"/>
      <c r="G18" s="166"/>
    </row>
  </sheetData>
  <sheetProtection/>
  <mergeCells count="6">
    <mergeCell ref="A1:G1"/>
    <mergeCell ref="B2:C2"/>
    <mergeCell ref="D2:E2"/>
    <mergeCell ref="F2:G2"/>
    <mergeCell ref="A17:G17"/>
    <mergeCell ref="A18:G18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rightToLeft="1" view="pageBreakPreview" zoomScale="150" zoomScaleSheetLayoutView="150" zoomScalePageLayoutView="0" workbookViewId="0" topLeftCell="A1">
      <selection activeCell="A11" sqref="A11:G11"/>
    </sheetView>
  </sheetViews>
  <sheetFormatPr defaultColWidth="9.140625" defaultRowHeight="12.75"/>
  <cols>
    <col min="1" max="1" width="37.57421875" style="0" customWidth="1"/>
    <col min="2" max="2" width="17.28125" style="0" customWidth="1"/>
    <col min="3" max="3" width="10.421875" style="0" customWidth="1"/>
    <col min="4" max="4" width="13.140625" style="0" bestFit="1" customWidth="1"/>
    <col min="5" max="5" width="12.8515625" style="0" bestFit="1" customWidth="1"/>
    <col min="6" max="6" width="12.421875" style="0" customWidth="1"/>
    <col min="7" max="7" width="16.421875" style="0" customWidth="1"/>
  </cols>
  <sheetData>
    <row r="1" spans="1:7" ht="44.25" customHeight="1" thickBot="1">
      <c r="A1" s="163" t="s">
        <v>145</v>
      </c>
      <c r="B1" s="163"/>
      <c r="C1" s="163"/>
      <c r="D1" s="163"/>
      <c r="E1" s="163"/>
      <c r="F1" s="163"/>
      <c r="G1" s="163"/>
    </row>
    <row r="2" spans="1:7" ht="17.25" thickBot="1" thickTop="1">
      <c r="A2" s="55"/>
      <c r="B2" s="164" t="s">
        <v>70</v>
      </c>
      <c r="C2" s="165"/>
      <c r="D2" s="164" t="s">
        <v>71</v>
      </c>
      <c r="E2" s="165"/>
      <c r="F2" s="164" t="s">
        <v>72</v>
      </c>
      <c r="G2" s="165"/>
    </row>
    <row r="3" spans="1:7" ht="17.25" thickBot="1" thickTop="1">
      <c r="A3" s="47" t="s">
        <v>4</v>
      </c>
      <c r="B3" s="46">
        <v>1394</v>
      </c>
      <c r="C3" s="46">
        <v>1395</v>
      </c>
      <c r="D3" s="46">
        <v>1394</v>
      </c>
      <c r="E3" s="46" t="s">
        <v>147</v>
      </c>
      <c r="F3" s="46">
        <v>1394</v>
      </c>
      <c r="G3" s="46" t="s">
        <v>147</v>
      </c>
    </row>
    <row r="4" spans="1:7" ht="16.5" thickTop="1">
      <c r="A4" s="19" t="s">
        <v>63</v>
      </c>
      <c r="B4" s="142"/>
      <c r="C4" s="20"/>
      <c r="D4" s="145">
        <v>73542.331</v>
      </c>
      <c r="E4" s="146">
        <v>68480.19676011699</v>
      </c>
      <c r="F4" s="145">
        <v>9750.066</v>
      </c>
      <c r="G4" s="145">
        <v>11281.120737381998</v>
      </c>
    </row>
    <row r="5" spans="1:7" ht="15.75">
      <c r="A5" s="3" t="s">
        <v>64</v>
      </c>
      <c r="B5" s="61"/>
      <c r="C5" s="21"/>
      <c r="D5" s="145">
        <v>2847.583</v>
      </c>
      <c r="E5" s="146">
        <v>10068.18385883</v>
      </c>
      <c r="F5" s="145">
        <v>0</v>
      </c>
      <c r="G5" s="145">
        <v>0</v>
      </c>
    </row>
    <row r="6" spans="1:7" ht="15.75">
      <c r="A6" s="3" t="s">
        <v>65</v>
      </c>
      <c r="B6" s="61"/>
      <c r="C6" s="22"/>
      <c r="D6" s="145">
        <v>4253.434</v>
      </c>
      <c r="E6" s="146">
        <v>16975.611533989002</v>
      </c>
      <c r="F6" s="145">
        <v>0</v>
      </c>
      <c r="G6" s="145">
        <v>0</v>
      </c>
    </row>
    <row r="7" spans="1:7" ht="16.5" thickBot="1">
      <c r="A7" s="53" t="s">
        <v>66</v>
      </c>
      <c r="B7" s="143"/>
      <c r="C7" s="1"/>
      <c r="D7" s="147">
        <v>1747.969</v>
      </c>
      <c r="E7" s="148">
        <v>8344.065010753999</v>
      </c>
      <c r="F7" s="147">
        <v>0</v>
      </c>
      <c r="G7" s="147">
        <v>0</v>
      </c>
    </row>
    <row r="8" spans="1:7" ht="15.75">
      <c r="A8" s="3" t="s">
        <v>67</v>
      </c>
      <c r="B8" s="61"/>
      <c r="C8" s="22"/>
      <c r="D8" s="145">
        <v>82391.317</v>
      </c>
      <c r="E8" s="149">
        <v>103868.05716369</v>
      </c>
      <c r="F8" s="145">
        <v>9750.066</v>
      </c>
      <c r="G8" s="145">
        <v>11281.120737381998</v>
      </c>
    </row>
    <row r="9" spans="1:7" ht="15.75" customHeight="1" thickBot="1">
      <c r="A9" s="53" t="s">
        <v>68</v>
      </c>
      <c r="B9" s="143"/>
      <c r="C9" s="1"/>
      <c r="D9" s="147">
        <v>-3341.293</v>
      </c>
      <c r="E9" s="150">
        <v>-7855.148</v>
      </c>
      <c r="F9" s="147">
        <v>0</v>
      </c>
      <c r="G9" s="147">
        <v>0</v>
      </c>
    </row>
    <row r="10" spans="1:7" ht="16.5" thickBot="1">
      <c r="A10" s="3" t="s">
        <v>69</v>
      </c>
      <c r="B10" s="144"/>
      <c r="C10" s="54"/>
      <c r="D10" s="145">
        <v>79050.024</v>
      </c>
      <c r="E10" s="151">
        <v>96012.90916369</v>
      </c>
      <c r="F10" s="152">
        <v>9750.066</v>
      </c>
      <c r="G10" s="152">
        <v>11281.120737381998</v>
      </c>
    </row>
    <row r="11" spans="1:7" ht="17.25" thickBot="1" thickTop="1">
      <c r="A11" s="167" t="s">
        <v>144</v>
      </c>
      <c r="B11" s="167"/>
      <c r="C11" s="167"/>
      <c r="D11" s="167"/>
      <c r="E11" s="167"/>
      <c r="F11" s="167"/>
      <c r="G11" s="167"/>
    </row>
    <row r="12" spans="1:7" ht="16.5" thickTop="1">
      <c r="A12" s="166" t="s">
        <v>148</v>
      </c>
      <c r="B12" s="166"/>
      <c r="C12" s="166"/>
      <c r="D12" s="166"/>
      <c r="E12" s="166"/>
      <c r="F12" s="166"/>
      <c r="G12" s="166"/>
    </row>
  </sheetData>
  <sheetProtection/>
  <mergeCells count="6">
    <mergeCell ref="A1:G1"/>
    <mergeCell ref="B2:C2"/>
    <mergeCell ref="D2:E2"/>
    <mergeCell ref="F2:G2"/>
    <mergeCell ref="A11:G11"/>
    <mergeCell ref="A12:G1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B10" sqref="B10"/>
    </sheetView>
  </sheetViews>
  <sheetFormatPr defaultColWidth="9.140625" defaultRowHeight="12.75"/>
  <cols>
    <col min="1" max="1" width="44.4218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158" t="s">
        <v>149</v>
      </c>
      <c r="B1" s="168"/>
      <c r="C1" s="168"/>
    </row>
    <row r="2" spans="1:3" ht="14.25" thickBot="1" thickTop="1">
      <c r="A2" s="48" t="s">
        <v>40</v>
      </c>
      <c r="B2" s="46">
        <v>1394</v>
      </c>
      <c r="C2" s="46">
        <v>1395</v>
      </c>
    </row>
    <row r="3" spans="1:3" ht="14.25" thickBot="1" thickTop="1">
      <c r="A3" s="4" t="s">
        <v>62</v>
      </c>
      <c r="B3" s="109">
        <f>('[1]9'!$K$26+'[1]9'!$K$27+'[1]9'!$K$28+'[1]9'!$K$9)/1000</f>
        <v>2120.0644068</v>
      </c>
      <c r="C3" s="110"/>
    </row>
    <row r="4" spans="1:3" ht="26.25" thickBot="1">
      <c r="A4" s="4" t="s">
        <v>58</v>
      </c>
      <c r="B4" s="109">
        <f>(2020210)/1000</f>
        <v>2020.21</v>
      </c>
      <c r="C4" s="109"/>
    </row>
    <row r="5" spans="1:3" ht="26.25" thickBot="1">
      <c r="A5" s="4" t="s">
        <v>59</v>
      </c>
      <c r="B5" s="109">
        <f>('[1]ترازنامه'!$H$27)/1000</f>
        <v>4094.3213295</v>
      </c>
      <c r="C5" s="109"/>
    </row>
    <row r="6" spans="1:3" ht="26.25" thickBot="1">
      <c r="A6" s="4" t="s">
        <v>60</v>
      </c>
      <c r="B6" s="109">
        <f>('[1]ترازنامه'!$H$28)/1000</f>
        <v>5655.744695949999</v>
      </c>
      <c r="C6" s="109"/>
    </row>
    <row r="7" spans="1:3" ht="26.25" thickBot="1">
      <c r="A7" s="4" t="s">
        <v>61</v>
      </c>
      <c r="B7" s="1"/>
      <c r="C7" s="109"/>
    </row>
    <row r="8" spans="1:3" ht="16.5" thickTop="1">
      <c r="A8" s="167" t="s">
        <v>144</v>
      </c>
      <c r="B8" s="167"/>
      <c r="C8" s="167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69" t="s">
        <v>150</v>
      </c>
      <c r="B1" s="169"/>
      <c r="C1" s="169"/>
    </row>
    <row r="2" spans="1:3" ht="17.25" thickBot="1" thickTop="1">
      <c r="A2" s="45" t="s">
        <v>0</v>
      </c>
      <c r="B2" s="46">
        <v>1394</v>
      </c>
      <c r="C2" s="46">
        <v>1395</v>
      </c>
    </row>
    <row r="3" spans="1:3" ht="17.25" thickBot="1" thickTop="1">
      <c r="A3" s="4" t="s">
        <v>5</v>
      </c>
      <c r="B3" s="1">
        <v>91</v>
      </c>
      <c r="C3" s="2">
        <v>91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6.5" thickTop="1">
      <c r="A5" s="170" t="s">
        <v>57</v>
      </c>
      <c r="B5" s="170"/>
      <c r="C5" s="170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E10" sqref="E10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159" t="s">
        <v>151</v>
      </c>
      <c r="B1" s="159"/>
      <c r="C1" s="159"/>
    </row>
    <row r="2" spans="1:3" ht="17.25" thickBot="1" thickTop="1">
      <c r="A2" s="45" t="s">
        <v>0</v>
      </c>
      <c r="B2" s="46">
        <v>1394</v>
      </c>
      <c r="C2" s="46">
        <v>13945</v>
      </c>
    </row>
    <row r="3" spans="1:3" ht="17.25" thickBot="1" thickTop="1">
      <c r="A3" s="10" t="s">
        <v>7</v>
      </c>
      <c r="B3" s="24">
        <v>0</v>
      </c>
      <c r="C3" s="24">
        <v>0</v>
      </c>
    </row>
    <row r="4" spans="1:3" ht="16.5" thickBot="1">
      <c r="A4" s="10" t="s">
        <v>8</v>
      </c>
      <c r="B4" s="24">
        <v>892</v>
      </c>
      <c r="C4" s="24">
        <v>915</v>
      </c>
    </row>
    <row r="5" spans="1:3" ht="15" customHeight="1" thickBot="1">
      <c r="A5" s="9" t="s">
        <v>9</v>
      </c>
      <c r="B5" s="24">
        <v>91</v>
      </c>
      <c r="C5" s="24">
        <v>111</v>
      </c>
    </row>
    <row r="6" spans="1:3" ht="16.5" thickBot="1">
      <c r="A6" s="10" t="s">
        <v>10</v>
      </c>
      <c r="B6" s="24">
        <v>91</v>
      </c>
      <c r="C6" s="24">
        <v>91</v>
      </c>
    </row>
    <row r="7" spans="1:3" ht="16.5" thickBot="1">
      <c r="A7" s="10" t="s">
        <v>38</v>
      </c>
      <c r="B7" s="24">
        <v>886059</v>
      </c>
      <c r="C7" s="24">
        <v>1020000</v>
      </c>
    </row>
    <row r="8" spans="1:3" ht="16.5" thickBot="1">
      <c r="A8" s="11" t="s">
        <v>11</v>
      </c>
      <c r="B8" s="25">
        <v>32023</v>
      </c>
      <c r="C8" s="25">
        <v>38480</v>
      </c>
    </row>
    <row r="9" spans="1:3" ht="17.25" thickBot="1" thickTop="1">
      <c r="A9" s="160" t="s">
        <v>152</v>
      </c>
      <c r="B9" s="160"/>
      <c r="C9" s="160"/>
    </row>
    <row r="10" spans="1:3" ht="16.5" thickTop="1">
      <c r="A10" s="166" t="s">
        <v>39</v>
      </c>
      <c r="B10" s="166"/>
      <c r="C10" s="166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L9" sqref="L9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169" t="s">
        <v>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40.5" customHeight="1" thickBot="1" thickTop="1">
      <c r="A2" s="181" t="s">
        <v>12</v>
      </c>
      <c r="B2" s="49" t="s">
        <v>13</v>
      </c>
      <c r="C2" s="176" t="s">
        <v>14</v>
      </c>
      <c r="D2" s="177"/>
      <c r="E2" s="176" t="s">
        <v>15</v>
      </c>
      <c r="F2" s="177"/>
      <c r="G2" s="176" t="s">
        <v>16</v>
      </c>
      <c r="H2" s="177"/>
      <c r="I2" s="176" t="s">
        <v>17</v>
      </c>
      <c r="J2" s="177"/>
      <c r="K2" s="176" t="s">
        <v>18</v>
      </c>
      <c r="L2" s="177"/>
      <c r="M2" s="176" t="s">
        <v>19</v>
      </c>
      <c r="N2" s="177"/>
      <c r="O2" s="176" t="s">
        <v>20</v>
      </c>
      <c r="P2" s="177"/>
      <c r="Q2" s="176" t="s">
        <v>21</v>
      </c>
      <c r="R2" s="177"/>
      <c r="S2" s="178" t="s">
        <v>22</v>
      </c>
    </row>
    <row r="3" spans="1:19" ht="36" customHeight="1" thickBot="1">
      <c r="A3" s="182"/>
      <c r="B3" s="50" t="s">
        <v>23</v>
      </c>
      <c r="C3" s="51" t="s">
        <v>24</v>
      </c>
      <c r="D3" s="50" t="s">
        <v>25</v>
      </c>
      <c r="E3" s="51" t="s">
        <v>24</v>
      </c>
      <c r="F3" s="50" t="s">
        <v>25</v>
      </c>
      <c r="G3" s="51" t="s">
        <v>24</v>
      </c>
      <c r="H3" s="50" t="s">
        <v>25</v>
      </c>
      <c r="I3" s="51" t="s">
        <v>24</v>
      </c>
      <c r="J3" s="50" t="s">
        <v>25</v>
      </c>
      <c r="K3" s="51" t="s">
        <v>24</v>
      </c>
      <c r="L3" s="50" t="s">
        <v>25</v>
      </c>
      <c r="M3" s="51" t="s">
        <v>24</v>
      </c>
      <c r="N3" s="50" t="s">
        <v>25</v>
      </c>
      <c r="O3" s="51" t="s">
        <v>24</v>
      </c>
      <c r="P3" s="50" t="s">
        <v>25</v>
      </c>
      <c r="Q3" s="51" t="s">
        <v>24</v>
      </c>
      <c r="R3" s="50" t="s">
        <v>25</v>
      </c>
      <c r="S3" s="179"/>
    </row>
    <row r="4" spans="1:19" ht="17.25" thickBot="1" thickTop="1">
      <c r="A4" s="183" t="s">
        <v>26</v>
      </c>
      <c r="B4" s="184"/>
      <c r="C4" s="40">
        <v>0</v>
      </c>
      <c r="D4" s="28">
        <v>0</v>
      </c>
      <c r="E4" s="29">
        <v>0</v>
      </c>
      <c r="F4" s="28">
        <v>0</v>
      </c>
      <c r="G4" s="29">
        <v>1</v>
      </c>
      <c r="H4" s="28">
        <v>31</v>
      </c>
      <c r="I4" s="29">
        <v>2</v>
      </c>
      <c r="J4" s="28">
        <v>14</v>
      </c>
      <c r="K4" s="29">
        <v>100</v>
      </c>
      <c r="L4" s="28">
        <v>310</v>
      </c>
      <c r="M4" s="29">
        <v>69</v>
      </c>
      <c r="N4" s="28">
        <v>141</v>
      </c>
      <c r="O4" s="29">
        <v>0</v>
      </c>
      <c r="P4" s="28">
        <v>7</v>
      </c>
      <c r="Q4" s="29">
        <v>172</v>
      </c>
      <c r="R4" s="30">
        <v>503</v>
      </c>
      <c r="S4" s="31">
        <v>675</v>
      </c>
    </row>
    <row r="5" spans="1:19" ht="16.5" thickBot="1">
      <c r="A5" s="172" t="s">
        <v>27</v>
      </c>
      <c r="B5" s="180"/>
      <c r="C5" s="33">
        <v>0</v>
      </c>
      <c r="D5" s="32">
        <v>0</v>
      </c>
      <c r="E5" s="33">
        <v>0</v>
      </c>
      <c r="F5" s="32">
        <v>1</v>
      </c>
      <c r="G5" s="33">
        <v>1</v>
      </c>
      <c r="H5" s="32">
        <v>20</v>
      </c>
      <c r="I5" s="33">
        <v>2</v>
      </c>
      <c r="J5" s="32">
        <v>7</v>
      </c>
      <c r="K5" s="33">
        <v>83</v>
      </c>
      <c r="L5" s="32">
        <v>124</v>
      </c>
      <c r="M5" s="33">
        <v>44</v>
      </c>
      <c r="N5" s="32">
        <v>58</v>
      </c>
      <c r="O5" s="33">
        <v>0</v>
      </c>
      <c r="P5" s="32">
        <v>1</v>
      </c>
      <c r="Q5" s="33">
        <v>130</v>
      </c>
      <c r="R5" s="34">
        <v>211</v>
      </c>
      <c r="S5" s="35">
        <v>341</v>
      </c>
    </row>
    <row r="6" spans="1:19" ht="16.5" thickBot="1">
      <c r="A6" s="172" t="s">
        <v>28</v>
      </c>
      <c r="B6" s="180"/>
      <c r="C6" s="41"/>
      <c r="D6" s="32"/>
      <c r="E6" s="33"/>
      <c r="F6" s="32"/>
      <c r="G6" s="33"/>
      <c r="H6" s="32"/>
      <c r="I6" s="33"/>
      <c r="J6" s="32"/>
      <c r="K6" s="33"/>
      <c r="L6" s="32"/>
      <c r="M6" s="33"/>
      <c r="N6" s="32"/>
      <c r="O6" s="33"/>
      <c r="P6" s="32"/>
      <c r="Q6" s="33"/>
      <c r="R6" s="34"/>
      <c r="S6" s="35"/>
    </row>
    <row r="7" spans="1:19" ht="15.75" thickBot="1">
      <c r="A7" s="172" t="s">
        <v>29</v>
      </c>
      <c r="B7" s="173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6"/>
    </row>
    <row r="8" spans="1:19" ht="15.75" thickBot="1">
      <c r="A8" s="172" t="s">
        <v>30</v>
      </c>
      <c r="B8" s="173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6"/>
    </row>
    <row r="9" spans="1:19" ht="15.75" thickBot="1">
      <c r="A9" s="172" t="s">
        <v>31</v>
      </c>
      <c r="B9" s="17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6"/>
    </row>
    <row r="10" spans="1:19" ht="15.75" thickBot="1">
      <c r="A10" s="172" t="s">
        <v>55</v>
      </c>
      <c r="B10" s="17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6"/>
    </row>
    <row r="11" spans="1:19" ht="21" customHeight="1" thickBot="1">
      <c r="A11" s="174" t="s">
        <v>21</v>
      </c>
      <c r="B11" s="175"/>
      <c r="C11" s="42"/>
      <c r="D11" s="36"/>
      <c r="E11" s="37"/>
      <c r="F11" s="36"/>
      <c r="G11" s="37"/>
      <c r="H11" s="36"/>
      <c r="I11" s="37"/>
      <c r="J11" s="36"/>
      <c r="K11" s="37"/>
      <c r="L11" s="36"/>
      <c r="M11" s="37"/>
      <c r="N11" s="36"/>
      <c r="O11" s="37"/>
      <c r="P11" s="36"/>
      <c r="Q11" s="37"/>
      <c r="R11" s="38"/>
      <c r="S11" s="39"/>
    </row>
    <row r="12" spans="1:19" ht="17.25" thickBot="1" thickTop="1">
      <c r="A12" s="167" t="s">
        <v>153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</row>
    <row r="13" spans="1:19" ht="16.5" thickTop="1">
      <c r="A13" s="171" t="s">
        <v>54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</row>
  </sheetData>
  <sheetProtection/>
  <mergeCells count="21">
    <mergeCell ref="O2:P2"/>
    <mergeCell ref="A12:S12"/>
    <mergeCell ref="A6:B6"/>
    <mergeCell ref="A7:B7"/>
    <mergeCell ref="A8:B8"/>
    <mergeCell ref="A2:A3"/>
    <mergeCell ref="G2:H2"/>
    <mergeCell ref="E2:F2"/>
    <mergeCell ref="A4:B4"/>
    <mergeCell ref="M2:N2"/>
    <mergeCell ref="I2:J2"/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50" zoomScaleSheetLayoutView="150" zoomScalePageLayoutView="0" workbookViewId="0" topLeftCell="A1">
      <selection activeCell="E24" sqref="E24"/>
    </sheetView>
  </sheetViews>
  <sheetFormatPr defaultColWidth="9.140625" defaultRowHeight="12.75"/>
  <cols>
    <col min="1" max="1" width="50.7109375" style="18" customWidth="1"/>
    <col min="2" max="2" width="9.8515625" style="18" bestFit="1" customWidth="1"/>
    <col min="3" max="3" width="9.140625" style="18" bestFit="1" customWidth="1"/>
    <col min="4" max="16384" width="9.140625" style="18" customWidth="1"/>
  </cols>
  <sheetData>
    <row r="1" spans="1:3" ht="44.25" customHeight="1" thickBot="1">
      <c r="A1" s="185" t="s">
        <v>154</v>
      </c>
      <c r="B1" s="186"/>
      <c r="C1" s="186"/>
    </row>
    <row r="2" spans="1:3" ht="17.25" thickBot="1" thickTop="1">
      <c r="A2" s="43" t="s">
        <v>0</v>
      </c>
      <c r="B2" s="80">
        <v>1394</v>
      </c>
      <c r="C2" s="80">
        <v>1395</v>
      </c>
    </row>
    <row r="3" spans="1:3" ht="19.5" thickBot="1" thickTop="1">
      <c r="A3" s="75" t="s">
        <v>42</v>
      </c>
      <c r="B3" s="153">
        <v>23199.172134598</v>
      </c>
      <c r="C3" s="157"/>
    </row>
    <row r="4" spans="1:3" ht="18.75" thickBot="1">
      <c r="A4" s="76" t="s">
        <v>43</v>
      </c>
      <c r="B4" s="154">
        <v>-27436.621814236998</v>
      </c>
      <c r="C4" s="157"/>
    </row>
    <row r="5" spans="1:3" ht="18.75" thickBot="1">
      <c r="A5" s="76" t="s">
        <v>44</v>
      </c>
      <c r="B5" s="154">
        <v>-4237.449679639</v>
      </c>
      <c r="C5" s="157"/>
    </row>
    <row r="6" spans="1:3" ht="18.75" thickBot="1">
      <c r="A6" s="76"/>
      <c r="B6" s="154">
        <v>0</v>
      </c>
      <c r="C6" s="157"/>
    </row>
    <row r="7" spans="1:3" ht="18.75" thickBot="1">
      <c r="A7" s="77" t="s">
        <v>32</v>
      </c>
      <c r="B7" s="154">
        <v>386.330006334</v>
      </c>
      <c r="C7" s="157"/>
    </row>
    <row r="8" spans="1:3" ht="19.5" customHeight="1" thickBot="1">
      <c r="A8" s="76" t="s">
        <v>35</v>
      </c>
      <c r="B8" s="154">
        <v>-52.187812926999996</v>
      </c>
      <c r="C8" s="157"/>
    </row>
    <row r="9" spans="1:3" ht="18.75" thickBot="1">
      <c r="A9" s="76" t="s">
        <v>45</v>
      </c>
      <c r="B9" s="154">
        <v>334.142193407</v>
      </c>
      <c r="C9" s="157"/>
    </row>
    <row r="10" spans="1:3" ht="18.75" thickBot="1">
      <c r="A10" s="76"/>
      <c r="B10" s="154">
        <v>0</v>
      </c>
      <c r="C10" s="157"/>
    </row>
    <row r="11" spans="1:3" ht="18.75" thickBot="1">
      <c r="A11" s="77" t="s">
        <v>46</v>
      </c>
      <c r="B11" s="154">
        <v>6590.962702287</v>
      </c>
      <c r="C11" s="157"/>
    </row>
    <row r="12" spans="1:3" ht="18.75" thickBot="1">
      <c r="A12" s="77" t="s">
        <v>47</v>
      </c>
      <c r="B12" s="154">
        <v>11.612543927</v>
      </c>
      <c r="C12" s="157"/>
    </row>
    <row r="13" spans="1:3" ht="18.75" thickBot="1">
      <c r="A13" s="76" t="s">
        <v>48</v>
      </c>
      <c r="B13" s="154">
        <v>0</v>
      </c>
      <c r="C13" s="157"/>
    </row>
    <row r="14" spans="1:3" ht="18.75" thickBot="1">
      <c r="A14" s="76" t="s">
        <v>49</v>
      </c>
      <c r="B14" s="154">
        <v>6602.575246214</v>
      </c>
      <c r="C14" s="157"/>
    </row>
    <row r="15" spans="1:3" ht="18.75" thickBot="1">
      <c r="A15" s="76"/>
      <c r="B15" s="154">
        <v>0</v>
      </c>
      <c r="C15" s="157"/>
    </row>
    <row r="16" spans="1:3" ht="18.75" thickBot="1">
      <c r="A16" s="76" t="s">
        <v>129</v>
      </c>
      <c r="B16" s="154">
        <v>3758.535154613</v>
      </c>
      <c r="C16" s="157"/>
    </row>
    <row r="17" spans="1:3" ht="18.75" thickBot="1">
      <c r="A17" s="76" t="s">
        <v>50</v>
      </c>
      <c r="B17" s="154">
        <v>-2602.022412124</v>
      </c>
      <c r="C17" s="157"/>
    </row>
    <row r="18" spans="1:3" s="74" customFormat="1" ht="18.75" thickBot="1">
      <c r="A18" s="78" t="s">
        <v>127</v>
      </c>
      <c r="B18" s="154">
        <v>-716.386242131</v>
      </c>
      <c r="C18" s="157"/>
    </row>
    <row r="19" spans="1:3" s="74" customFormat="1" ht="18.75" thickBot="1">
      <c r="A19" s="78" t="s">
        <v>128</v>
      </c>
      <c r="B19" s="154">
        <v>-1885.6361699929996</v>
      </c>
      <c r="C19" s="157"/>
    </row>
    <row r="20" spans="1:3" ht="18.75" thickBot="1">
      <c r="A20" s="76" t="s">
        <v>33</v>
      </c>
      <c r="B20" s="154">
        <v>-1917.4607648420001</v>
      </c>
      <c r="C20" s="157"/>
    </row>
    <row r="21" spans="1:3" ht="18.75" thickBot="1">
      <c r="A21" s="77" t="s">
        <v>34</v>
      </c>
      <c r="B21" s="154">
        <v>-56.82768072</v>
      </c>
      <c r="C21" s="157"/>
    </row>
    <row r="22" spans="1:3" ht="18.75" thickBot="1">
      <c r="A22" s="77" t="s">
        <v>51</v>
      </c>
      <c r="B22" s="154">
        <v>-217.30645939800002</v>
      </c>
      <c r="C22" s="157"/>
    </row>
    <row r="23" spans="1:3" ht="18.75" thickBot="1">
      <c r="A23" s="77" t="s">
        <v>36</v>
      </c>
      <c r="B23" s="154">
        <v>0</v>
      </c>
      <c r="C23" s="157"/>
    </row>
    <row r="24" spans="1:3" ht="18.75" thickBot="1">
      <c r="A24" s="76" t="s">
        <v>52</v>
      </c>
      <c r="B24" s="154">
        <v>1664.185597511</v>
      </c>
      <c r="C24" s="157"/>
    </row>
    <row r="25" spans="1:3" ht="18.75" thickBot="1">
      <c r="A25" s="76" t="s">
        <v>53</v>
      </c>
      <c r="B25" s="155">
        <v>0</v>
      </c>
      <c r="C25" s="157"/>
    </row>
    <row r="26" spans="1:3" ht="18.75" thickBot="1">
      <c r="A26" s="79" t="s">
        <v>37</v>
      </c>
      <c r="B26" s="156">
        <v>1664.185597511</v>
      </c>
      <c r="C26" s="157"/>
    </row>
    <row r="27" spans="1:3" ht="17.25" thickBot="1" thickTop="1">
      <c r="A27" s="187" t="s">
        <v>153</v>
      </c>
      <c r="B27" s="188"/>
      <c r="C27" s="188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2017-08-26T04:33:04Z</cp:lastPrinted>
  <dcterms:created xsi:type="dcterms:W3CDTF">2010-08-18T05:06:50Z</dcterms:created>
  <dcterms:modified xsi:type="dcterms:W3CDTF">2017-08-27T04:57:24Z</dcterms:modified>
  <cp:category/>
  <cp:version/>
  <cp:contentType/>
  <cp:contentStatus/>
</cp:coreProperties>
</file>