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37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>
    <definedName name="_xlnm.Print_Area" localSheetId="8">'سود وزیان'!$A$1:$C$27</definedName>
  </definedNames>
  <calcPr fullCalcOnLoad="1"/>
</workbook>
</file>

<file path=xl/sharedStrings.xml><?xml version="1.0" encoding="utf-8"?>
<sst xmlns="http://schemas.openxmlformats.org/spreadsheetml/2006/main" count="171" uniqueCount="146">
  <si>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</si>
  <si>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</si>
  <si>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</si>
  <si>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</si>
  <si>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</si>
  <si>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</si>
  <si>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</si>
  <si>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</si>
  <si>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</si>
  <si>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</si>
  <si>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</si>
  <si>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</si>
  <si>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</si>
  <si>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</si>
  <si>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</si>
  <si>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</si>
  <si>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</si>
  <si>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</si>
  <si>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</si>
  <si>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</si>
  <si>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</si>
  <si>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</si>
  <si>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</si>
  <si>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</si>
  <si>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</si>
  <si>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</si>
  <si>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</si>
  <si>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</si>
  <si>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</si>
  <si>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</si>
  <si>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</si>
  <si>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</si>
  <si>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</si>
  <si>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</si>
  <si>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کارمزد</t>
  </si>
  <si>
    <t>سود (زیان) خالص</t>
  </si>
  <si>
    <t>كارت‌هاي بانكي صادرشده *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</si>
  <si>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</si>
  <si>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</si>
  <si>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</si>
  <si>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</si>
  <si>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</si>
  <si>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</si>
  <si>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</si>
  <si>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</si>
  <si>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</si>
  <si>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</si>
  <si>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</si>
  <si>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</si>
  <si>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</si>
  <si>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</si>
  <si>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</si>
  <si>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</si>
  <si>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مشتریان</t>
  </si>
  <si>
    <t>مبلغ دفتری</t>
  </si>
  <si>
    <t>صنعت</t>
  </si>
  <si>
    <t>مسکن</t>
  </si>
  <si>
    <t>بازرگانی</t>
  </si>
  <si>
    <t>خدمات</t>
  </si>
  <si>
    <t>کشاورزی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</si>
  <si>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</si>
  <si>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</si>
  <si>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</si>
  <si>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</si>
  <si>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</si>
  <si>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</si>
  <si>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</si>
  <si>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</si>
  <si>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</si>
  <si>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</si>
  <si>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</si>
  <si>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</si>
  <si>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</si>
  <si>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</si>
  <si>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</si>
  <si>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</si>
  <si>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</si>
  <si>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</si>
  <si>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</si>
  <si>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</si>
  <si>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</si>
  <si>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</si>
  <si>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</si>
  <si>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</si>
  <si>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</si>
  <si>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 xml:space="preserve">تسهیلات اعطایی </t>
  </si>
  <si>
    <t xml:space="preserve">          شرح</t>
  </si>
  <si>
    <r>
      <t>جدول 8: تعداد نيروي انساني به تفكيك جنسيت سنوات خدمت و تحصيلات پايان سال 1399</t>
    </r>
    <r>
      <rPr>
        <sz val="11"/>
        <rFont val="B Nazanin"/>
        <family val="0"/>
      </rPr>
      <t>*</t>
    </r>
  </si>
  <si>
    <t>متمرکز در واحد ارزی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</si>
  <si>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پاسارگاد
        (ارقام به ميليارد ريال)
</t>
    </r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</si>
  <si>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</si>
  <si>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</si>
  <si>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</si>
  <si>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</si>
  <si>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</si>
  <si>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</si>
  <si>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دارایی‌های نامشهود</t>
  </si>
  <si>
    <t>سایر دارایی‌ها</t>
  </si>
  <si>
    <t>جمع دارایی‌ها</t>
  </si>
  <si>
    <t>مأخذ: تمام آمارهاي اين گزارش براساس اطلاعات ارسالي از جانب بانك پارسیان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</si>
  <si>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پاسارگاد
      (ارقام به ميليارد ريال)
</t>
    </r>
  </si>
  <si>
    <t>بدهی‌ها</t>
  </si>
  <si>
    <t>بدهی به بانک‌ها و سایر مؤسسات اعتباری</t>
  </si>
  <si>
    <t>ذخایر و سایر بدهی‌ها</t>
  </si>
  <si>
    <t>جمع بدهی‌ها</t>
  </si>
  <si>
    <t>حقوق صاحبان سپرده‌های سرمایه‌گذاری</t>
  </si>
  <si>
    <t>سپرده‌های سرمایه‌گذاری مدت‌دار</t>
  </si>
  <si>
    <t>سود پرداختنی سپرده‌های سرمایه‌گذاری مدت‌دار</t>
  </si>
  <si>
    <t>جمع حقوق صاحبان سپرده‌های سرمایه‌گذاری</t>
  </si>
  <si>
    <t>جمع بدهی‌ها و حقوق صاحبان سپرده‌های سرمایه‌گذاری</t>
  </si>
  <si>
    <t>سایر اندوخته‌ها</t>
  </si>
  <si>
    <t>مازاد تجدید ارزیابی دارایی‌ها</t>
  </si>
  <si>
    <t>جمع بدهی‌ها، حقوق صاحبان سپرده‌های سرمایه‌گذاری و حقوق صاحبان سهام</t>
  </si>
  <si>
    <t>مأخذ: تمام آمارهاي اين گزارش براساس اطلاعات ارسالي از جانب بانك پاسارگاد است.</t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</si>
  <si>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 اقتصادی تسهيلات و سرمایه‌گذاری‌ها و تمرکز درون یا برون مرزی آن 
      (ارقام به ميليارد ريال)
</t>
    </r>
  </si>
  <si>
    <t>بانک‌ها</t>
  </si>
  <si>
    <t>سرمایه‌گذاری‌ها</t>
  </si>
  <si>
    <t>تعهدات بابت ضمانت‌نامه‌ها و اعتبار اسنادی</t>
  </si>
  <si>
    <t>میزان تسهیلات/تعهدات براساس بخش‌های اقتصادی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</si>
  <si>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پاسارگاد
      (ارقام به ميليارد ريال)
</t>
    </r>
  </si>
  <si>
    <t>تسهیلات اعطایی به بانک‌ها</t>
  </si>
  <si>
    <t>مشکوک‌الوصول</t>
  </si>
  <si>
    <t xml:space="preserve"> مأخذ: تمام آمارهاي اين گزارش بر اساس اطلاعات ارسالي از جانب بانك پاسارگاد است.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</si>
  <si>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پاسارگاد
                (ارقام به ميارد ریال)
</t>
    </r>
  </si>
  <si>
    <t>معادل ریالی جمع دارایی‌های ارزی</t>
  </si>
  <si>
    <t>معادل ریالی جمع بدهی‌ها و حقوق سپرده‌گذاران ارزی</t>
  </si>
  <si>
    <t>معادل ریالی تعهدات بابت اعتبارات اسنادی ارزی گشایش‌یافته</t>
  </si>
  <si>
    <t>معادل ریالی تعهدات بابت ضمانت‌نامه‌های ارزی صادره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</si>
  <si>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پاسارگاد</t>
    </r>
  </si>
  <si>
    <t xml:space="preserve">  مأخذ: تمام آمارهاي اين گزارش براساس اطلاعات ارسالي از جانب بانك پاسارگاد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</si>
  <si>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پاسارگاد از فناوري بانكداري الكترونيك</t>
    </r>
  </si>
  <si>
    <t xml:space="preserve"> * به غیر از کارت‌های هدیه، خرید و بن کارت </t>
  </si>
  <si>
    <t>مأخذ: تمام آمارهاي اين گزارش بر اساس اطلاعات ارسالي از جانب بانك پاسارگاد است.</t>
  </si>
  <si>
    <t>* سابقه کار در محل بانک پاسارگاد محسوب گردد.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</si>
  <si>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پاسارگاد
 (ارقام به ميليارد ريال)
</t>
    </r>
  </si>
  <si>
    <t>هزینه سود سپرده‌ها</t>
  </si>
  <si>
    <t>درآمدهاي تسهیلات اعطایی و سپرده‌گذاری</t>
  </si>
  <si>
    <t>خالص درآمد تسهیلات و سپرده‌گذاری</t>
  </si>
  <si>
    <t>خالص سود (زیان) سرمایه‌گذاری‌ها</t>
  </si>
  <si>
    <t xml:space="preserve">هزینه‌های اداری و عمومی </t>
  </si>
  <si>
    <t>هزینه‌های کارکنان</t>
  </si>
  <si>
    <t>هزینه‌های اداری</t>
  </si>
  <si>
    <t>هزینه مطالبات مشکوک‌الوصول</t>
  </si>
  <si>
    <t>هزینه‌های مالی</t>
  </si>
  <si>
    <t>سایر هزینه‌ها</t>
  </si>
  <si>
    <t>مطالبات از شرکتهای فرعی و وابسته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</si>
</sst>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  <numFmt numFmtId="193" formatCode="[$-409]dddd\,\ mmmm\ d\,\ yyyy"/>
    <numFmt numFmtId="194" formatCode="[$-409]h:mm:ss\ AM/PM"/>
  </numFmts>
  <fonts count="47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ck"/>
      <right style="thick"/>
      <top style="medium"/>
      <bottom style="double"/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 readingOrder="2"/>
    </xf>
    <xf numFmtId="0" fontId="4" fillId="0" borderId="11" xfId="0" applyFont="1" applyBorder="1" applyAlignment="1">
      <alignment horizontal="center" wrapText="1" readingOrder="2"/>
    </xf>
    <xf numFmtId="0" fontId="3" fillId="0" borderId="12" xfId="0" applyFont="1" applyBorder="1" applyAlignment="1">
      <alignment horizontal="justify" vertical="top" wrapText="1" readingOrder="2"/>
    </xf>
    <xf numFmtId="0" fontId="3" fillId="0" borderId="13" xfId="0" applyFont="1" applyBorder="1" applyAlignment="1">
      <alignment horizontal="justify" wrapText="1" readingOrder="2"/>
    </xf>
    <xf numFmtId="0" fontId="3" fillId="0" borderId="14" xfId="0" applyFont="1" applyBorder="1" applyAlignment="1">
      <alignment horizontal="justify" wrapText="1" readingOrder="2"/>
    </xf>
    <xf numFmtId="0" fontId="4" fillId="0" borderId="15" xfId="0" applyFont="1" applyBorder="1" applyAlignment="1">
      <alignment horizontal="center" wrapText="1" readingOrder="2"/>
    </xf>
    <xf numFmtId="0" fontId="4" fillId="0" borderId="16" xfId="0" applyFont="1" applyBorder="1" applyAlignment="1">
      <alignment horizontal="center" wrapText="1" readingOrder="2"/>
    </xf>
    <xf numFmtId="3" fontId="4" fillId="0" borderId="10" xfId="0" applyNumberFormat="1" applyFont="1" applyBorder="1" applyAlignment="1">
      <alignment horizontal="center" wrapText="1" readingOrder="2"/>
    </xf>
    <xf numFmtId="3" fontId="4" fillId="0" borderId="17" xfId="0" applyNumberFormat="1" applyFont="1" applyBorder="1" applyAlignment="1">
      <alignment horizontal="center" wrapText="1" readingOrder="2"/>
    </xf>
    <xf numFmtId="0" fontId="7" fillId="0" borderId="13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justify" vertical="center" wrapText="1" readingOrder="2"/>
    </xf>
    <xf numFmtId="0" fontId="3" fillId="0" borderId="12" xfId="0" applyFont="1" applyBorder="1" applyAlignment="1">
      <alignment horizontal="right" vertical="center" wrapText="1" readingOrder="2"/>
    </xf>
    <xf numFmtId="0" fontId="1" fillId="0" borderId="12" xfId="0" applyFont="1" applyBorder="1" applyAlignment="1">
      <alignment horizontal="right" vertical="center" wrapText="1" readingOrder="2"/>
    </xf>
    <xf numFmtId="0" fontId="3" fillId="0" borderId="12" xfId="0" applyFont="1" applyBorder="1" applyAlignment="1">
      <alignment horizontal="justify" vertical="center" wrapText="1" readingOrder="2"/>
    </xf>
    <xf numFmtId="0" fontId="3" fillId="0" borderId="12" xfId="0" applyFont="1" applyBorder="1" applyAlignment="1">
      <alignment vertical="center" wrapText="1" readingOrder="2"/>
    </xf>
    <xf numFmtId="3" fontId="4" fillId="0" borderId="18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justify" vertical="top" wrapText="1" readingOrder="2"/>
    </xf>
    <xf numFmtId="3" fontId="4" fillId="0" borderId="18" xfId="0" applyNumberFormat="1" applyFont="1" applyBorder="1" applyAlignment="1">
      <alignment horizontal="center" wrapText="1" readingOrder="2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 readingOrder="2"/>
    </xf>
    <xf numFmtId="1" fontId="2" fillId="33" borderId="21" xfId="0" applyNumberFormat="1" applyFont="1" applyFill="1" applyBorder="1" applyAlignment="1">
      <alignment horizontal="center" vertical="center" wrapText="1" readingOrder="2"/>
    </xf>
    <xf numFmtId="0" fontId="1" fillId="33" borderId="20" xfId="0" applyFont="1" applyFill="1" applyBorder="1" applyAlignment="1">
      <alignment horizontal="center" wrapText="1" readingOrder="2"/>
    </xf>
    <xf numFmtId="0" fontId="2" fillId="33" borderId="21" xfId="0" applyFont="1" applyFill="1" applyBorder="1" applyAlignment="1">
      <alignment horizontal="center" wrapText="1" readingOrder="2"/>
    </xf>
    <xf numFmtId="0" fontId="2" fillId="33" borderId="20" xfId="0" applyFont="1" applyFill="1" applyBorder="1" applyAlignment="1">
      <alignment horizontal="center" wrapText="1" readingOrder="2"/>
    </xf>
    <xf numFmtId="0" fontId="6" fillId="33" borderId="20" xfId="0" applyFont="1" applyFill="1" applyBorder="1" applyAlignment="1">
      <alignment horizontal="center" wrapText="1" readingOrder="2"/>
    </xf>
    <xf numFmtId="0" fontId="3" fillId="0" borderId="19" xfId="0" applyFont="1" applyBorder="1" applyAlignment="1">
      <alignment horizontal="justify" vertical="center" wrapText="1" readingOrder="2"/>
    </xf>
    <xf numFmtId="0" fontId="3" fillId="0" borderId="13" xfId="0" applyFont="1" applyBorder="1" applyAlignment="1">
      <alignment horizontal="justify" vertical="top" wrapText="1" readingOrder="2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top" wrapText="1" indent="1" readingOrder="2"/>
    </xf>
    <xf numFmtId="0" fontId="3" fillId="0" borderId="23" xfId="0" applyFont="1" applyBorder="1" applyAlignment="1">
      <alignment horizontal="right" vertical="top" wrapText="1" indent="1" readingOrder="2"/>
    </xf>
    <xf numFmtId="3" fontId="4" fillId="0" borderId="24" xfId="0" applyNumberFormat="1" applyFont="1" applyBorder="1" applyAlignment="1">
      <alignment horizontal="center" wrapText="1" readingOrder="2"/>
    </xf>
    <xf numFmtId="0" fontId="3" fillId="0" borderId="12" xfId="0" applyFont="1" applyBorder="1" applyAlignment="1">
      <alignment horizontal="right" vertical="center" wrapText="1" indent="1" readingOrder="2"/>
    </xf>
    <xf numFmtId="0" fontId="1" fillId="0" borderId="12" xfId="0" applyFont="1" applyBorder="1" applyAlignment="1">
      <alignment horizontal="right" vertical="top" wrapText="1" readingOrder="2"/>
    </xf>
    <xf numFmtId="0" fontId="1" fillId="0" borderId="23" xfId="0" applyFont="1" applyBorder="1" applyAlignment="1">
      <alignment horizontal="right" vertical="top" wrapText="1" readingOrder="2"/>
    </xf>
    <xf numFmtId="0" fontId="1" fillId="0" borderId="25" xfId="0" applyFont="1" applyBorder="1" applyAlignment="1">
      <alignment horizontal="right" vertical="top" wrapText="1" readingOrder="2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readingOrder="1"/>
    </xf>
    <xf numFmtId="3" fontId="2" fillId="0" borderId="17" xfId="0" applyNumberFormat="1" applyFont="1" applyBorder="1" applyAlignment="1">
      <alignment horizontal="center" vertical="center" wrapText="1" readingOrder="2"/>
    </xf>
    <xf numFmtId="3" fontId="4" fillId="0" borderId="26" xfId="0" applyNumberFormat="1" applyFont="1" applyBorder="1" applyAlignment="1">
      <alignment horizontal="center" wrapText="1" readingOrder="2"/>
    </xf>
    <xf numFmtId="3" fontId="4" fillId="0" borderId="17" xfId="42" applyNumberFormat="1" applyFont="1" applyBorder="1" applyAlignment="1">
      <alignment horizontal="center" vertical="center" wrapText="1" readingOrder="2"/>
    </xf>
    <xf numFmtId="3" fontId="4" fillId="0" borderId="18" xfId="42" applyNumberFormat="1" applyFont="1" applyBorder="1" applyAlignment="1">
      <alignment horizontal="center" vertical="center" wrapText="1" readingOrder="2"/>
    </xf>
    <xf numFmtId="3" fontId="4" fillId="0" borderId="27" xfId="42" applyNumberFormat="1" applyFont="1" applyBorder="1" applyAlignment="1">
      <alignment horizontal="center" vertical="center" wrapText="1" readingOrder="2"/>
    </xf>
    <xf numFmtId="3" fontId="4" fillId="0" borderId="28" xfId="42" applyNumberFormat="1" applyFont="1" applyBorder="1" applyAlignment="1">
      <alignment horizontal="center" vertical="center" wrapText="1" readingOrder="2"/>
    </xf>
    <xf numFmtId="3" fontId="4" fillId="0" borderId="29" xfId="42" applyNumberFormat="1" applyFont="1" applyBorder="1" applyAlignment="1">
      <alignment horizontal="center" vertical="center" wrapText="1" readingOrder="2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justify" vertical="top" wrapText="1" readingOrder="2"/>
    </xf>
    <xf numFmtId="0" fontId="1" fillId="0" borderId="23" xfId="0" applyFont="1" applyBorder="1" applyAlignment="1">
      <alignment horizontal="justify" vertical="top" readingOrder="2"/>
    </xf>
    <xf numFmtId="0" fontId="0" fillId="0" borderId="13" xfId="0" applyFont="1" applyBorder="1" applyAlignment="1">
      <alignment horizontal="right" indent="1" readingOrder="2"/>
    </xf>
    <xf numFmtId="0" fontId="1" fillId="0" borderId="32" xfId="0" applyFont="1" applyBorder="1" applyAlignment="1">
      <alignment horizontal="right" readingOrder="2"/>
    </xf>
    <xf numFmtId="0" fontId="1" fillId="0" borderId="23" xfId="0" applyFont="1" applyBorder="1" applyAlignment="1">
      <alignment horizontal="justify" vertical="top" wrapText="1" readingOrder="2"/>
    </xf>
    <xf numFmtId="3" fontId="5" fillId="0" borderId="24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 wrapText="1"/>
    </xf>
    <xf numFmtId="3" fontId="4" fillId="0" borderId="2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8" xfId="0" applyNumberFormat="1" applyFont="1" applyFill="1" applyBorder="1" applyAlignment="1">
      <alignment horizontal="center" wrapText="1"/>
    </xf>
    <xf numFmtId="3" fontId="4" fillId="0" borderId="33" xfId="0" applyNumberFormat="1" applyFont="1" applyBorder="1" applyAlignment="1">
      <alignment horizontal="center" wrapText="1"/>
    </xf>
    <xf numFmtId="0" fontId="3" fillId="33" borderId="34" xfId="0" applyFont="1" applyFill="1" applyBorder="1" applyAlignment="1">
      <alignment horizontal="center" vertical="center" textRotation="180" wrapText="1" readingOrder="2"/>
    </xf>
    <xf numFmtId="0" fontId="3" fillId="33" borderId="10" xfId="0" applyFont="1" applyFill="1" applyBorder="1" applyAlignment="1">
      <alignment horizontal="center" vertical="center" textRotation="180" wrapText="1" readingOrder="2"/>
    </xf>
    <xf numFmtId="0" fontId="3" fillId="33" borderId="35" xfId="0" applyFont="1" applyFill="1" applyBorder="1" applyAlignment="1">
      <alignment horizontal="center" vertical="center" textRotation="180" wrapText="1" readingOrder="2"/>
    </xf>
    <xf numFmtId="3" fontId="4" fillId="34" borderId="36" xfId="0" applyNumberFormat="1" applyFont="1" applyFill="1" applyBorder="1" applyAlignment="1">
      <alignment horizontal="center" vertical="center" wrapText="1" readingOrder="2"/>
    </xf>
    <xf numFmtId="3" fontId="4" fillId="0" borderId="36" xfId="0" applyNumberFormat="1" applyFont="1" applyFill="1" applyBorder="1" applyAlignment="1">
      <alignment horizontal="center" vertical="center" wrapText="1" readingOrder="2"/>
    </xf>
    <xf numFmtId="3" fontId="4" fillId="0" borderId="37" xfId="0" applyNumberFormat="1" applyFont="1" applyFill="1" applyBorder="1" applyAlignment="1">
      <alignment horizontal="center" vertical="center" wrapText="1" readingOrder="2"/>
    </xf>
    <xf numFmtId="3" fontId="4" fillId="34" borderId="38" xfId="0" applyNumberFormat="1" applyFont="1" applyFill="1" applyBorder="1" applyAlignment="1">
      <alignment horizontal="center" vertical="center" wrapText="1" readingOrder="2"/>
    </xf>
    <xf numFmtId="3" fontId="4" fillId="0" borderId="38" xfId="0" applyNumberFormat="1" applyFont="1" applyFill="1" applyBorder="1" applyAlignment="1">
      <alignment horizontal="center" vertical="center" wrapText="1" readingOrder="2"/>
    </xf>
    <xf numFmtId="3" fontId="4" fillId="0" borderId="39" xfId="0" applyNumberFormat="1" applyFont="1" applyFill="1" applyBorder="1" applyAlignment="1">
      <alignment horizontal="center" vertical="center" wrapText="1" readingOrder="2"/>
    </xf>
    <xf numFmtId="3" fontId="4" fillId="34" borderId="38" xfId="57" applyNumberFormat="1" applyFont="1" applyFill="1" applyBorder="1" applyAlignment="1">
      <alignment horizontal="center" vertical="center" shrinkToFit="1" readingOrder="2"/>
      <protection/>
    </xf>
    <xf numFmtId="3" fontId="4" fillId="0" borderId="38" xfId="57" applyNumberFormat="1" applyFont="1" applyFill="1" applyBorder="1" applyAlignment="1">
      <alignment horizontal="center" vertical="center" shrinkToFit="1" readingOrder="2"/>
      <protection/>
    </xf>
    <xf numFmtId="3" fontId="4" fillId="34" borderId="40" xfId="0" applyNumberFormat="1" applyFont="1" applyFill="1" applyBorder="1" applyAlignment="1">
      <alignment horizontal="center" vertical="center" wrapText="1" readingOrder="2"/>
    </xf>
    <xf numFmtId="3" fontId="4" fillId="0" borderId="40" xfId="0" applyNumberFormat="1" applyFont="1" applyFill="1" applyBorder="1" applyAlignment="1">
      <alignment horizontal="center" vertical="center" wrapText="1" readingOrder="2"/>
    </xf>
    <xf numFmtId="3" fontId="4" fillId="0" borderId="41" xfId="0" applyNumberFormat="1" applyFont="1" applyFill="1" applyBorder="1" applyAlignment="1">
      <alignment horizontal="center" vertical="center" wrapText="1" readingOrder="2"/>
    </xf>
    <xf numFmtId="186" fontId="2" fillId="33" borderId="21" xfId="0" applyNumberFormat="1" applyFont="1" applyFill="1" applyBorder="1" applyAlignment="1">
      <alignment horizontal="center" vertical="center" wrapText="1" readingOrder="2"/>
    </xf>
    <xf numFmtId="0" fontId="3" fillId="0" borderId="4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right" vertical="center"/>
    </xf>
    <xf numFmtId="0" fontId="3" fillId="0" borderId="42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right"/>
    </xf>
    <xf numFmtId="0" fontId="0" fillId="0" borderId="42" xfId="0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right" wrapText="1"/>
    </xf>
    <xf numFmtId="0" fontId="3" fillId="0" borderId="43" xfId="0" applyFont="1" applyBorder="1" applyAlignment="1">
      <alignment horizontal="right" vertical="center" readingOrder="2"/>
    </xf>
    <xf numFmtId="0" fontId="3" fillId="0" borderId="0" xfId="0" applyFont="1" applyBorder="1" applyAlignment="1">
      <alignment horizontal="center"/>
    </xf>
    <xf numFmtId="0" fontId="3" fillId="33" borderId="45" xfId="0" applyFont="1" applyFill="1" applyBorder="1" applyAlignment="1">
      <alignment horizontal="center" vertical="center" textRotation="180" wrapText="1" readingOrder="2"/>
    </xf>
    <xf numFmtId="0" fontId="3" fillId="33" borderId="46" xfId="0" applyFont="1" applyFill="1" applyBorder="1" applyAlignment="1">
      <alignment horizontal="center" vertical="center" textRotation="180" wrapText="1" readingOrder="2"/>
    </xf>
    <xf numFmtId="0" fontId="3" fillId="33" borderId="47" xfId="0" applyFont="1" applyFill="1" applyBorder="1" applyAlignment="1">
      <alignment horizontal="center" vertical="center" textRotation="180" wrapText="1" readingOrder="2"/>
    </xf>
    <xf numFmtId="0" fontId="3" fillId="33" borderId="34" xfId="0" applyFont="1" applyFill="1" applyBorder="1" applyAlignment="1">
      <alignment horizontal="center" vertical="center" textRotation="180" wrapText="1" readingOrder="2"/>
    </xf>
    <xf numFmtId="0" fontId="3" fillId="0" borderId="48" xfId="0" applyFont="1" applyBorder="1" applyAlignment="1">
      <alignment horizontal="center" wrapText="1" readingOrder="2"/>
    </xf>
    <xf numFmtId="0" fontId="3" fillId="0" borderId="49" xfId="0" applyFont="1" applyBorder="1" applyAlignment="1">
      <alignment horizontal="center" wrapText="1" readingOrder="2"/>
    </xf>
    <xf numFmtId="0" fontId="3" fillId="0" borderId="43" xfId="0" applyFont="1" applyBorder="1" applyAlignment="1">
      <alignment horizontal="right" readingOrder="2"/>
    </xf>
    <xf numFmtId="0" fontId="1" fillId="0" borderId="50" xfId="0" applyFont="1" applyBorder="1" applyAlignment="1">
      <alignment horizontal="center" wrapText="1" readingOrder="2"/>
    </xf>
    <xf numFmtId="0" fontId="1" fillId="0" borderId="51" xfId="0" applyFont="1" applyBorder="1" applyAlignment="1">
      <alignment horizontal="center" wrapText="1" readingOrder="2"/>
    </xf>
    <xf numFmtId="0" fontId="3" fillId="0" borderId="0" xfId="0" applyFont="1" applyBorder="1" applyAlignment="1">
      <alignment horizontal="right"/>
    </xf>
    <xf numFmtId="0" fontId="3" fillId="33" borderId="33" xfId="0" applyFont="1" applyFill="1" applyBorder="1" applyAlignment="1">
      <alignment horizontal="center" vertical="center" textRotation="180" wrapText="1" readingOrder="2"/>
    </xf>
    <xf numFmtId="0" fontId="3" fillId="33" borderId="52" xfId="0" applyFont="1" applyFill="1" applyBorder="1" applyAlignment="1">
      <alignment horizontal="center" vertical="center" textRotation="180" wrapText="1" readingOrder="2"/>
    </xf>
    <xf numFmtId="0" fontId="3" fillId="0" borderId="53" xfId="0" applyFont="1" applyBorder="1" applyAlignment="1">
      <alignment horizontal="center" wrapText="1" readingOrder="2"/>
    </xf>
    <xf numFmtId="0" fontId="3" fillId="0" borderId="0" xfId="0" applyFont="1" applyBorder="1" applyAlignment="1">
      <alignment horizontal="center" wrapText="1" readingOrder="2"/>
    </xf>
    <xf numFmtId="187" fontId="3" fillId="0" borderId="42" xfId="0" applyNumberFormat="1" applyFont="1" applyBorder="1" applyAlignment="1">
      <alignment horizontal="center" vertical="center" wrapText="1"/>
    </xf>
    <xf numFmtId="187" fontId="3" fillId="0" borderId="42" xfId="0" applyNumberFormat="1" applyFont="1" applyBorder="1" applyAlignment="1">
      <alignment horizontal="center" vertical="center"/>
    </xf>
    <xf numFmtId="0" fontId="2" fillId="33" borderId="21" xfId="42" applyNumberFormat="1" applyFont="1" applyFill="1" applyBorder="1" applyAlignment="1">
      <alignment horizontal="center" vertical="center" wrapText="1" readingOrder="2"/>
    </xf>
    <xf numFmtId="0" fontId="2" fillId="33" borderId="21" xfId="0" applyFont="1" applyFill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 readingOrder="1"/>
    </xf>
    <xf numFmtId="3" fontId="4" fillId="0" borderId="27" xfId="0" applyNumberFormat="1" applyFont="1" applyBorder="1" applyAlignment="1">
      <alignment horizontal="center" wrapText="1" readingOrder="1"/>
    </xf>
    <xf numFmtId="3" fontId="4" fillId="0" borderId="10" xfId="0" applyNumberFormat="1" applyFont="1" applyBorder="1" applyAlignment="1">
      <alignment horizontal="center" wrapText="1" readingOrder="1"/>
    </xf>
    <xf numFmtId="3" fontId="4" fillId="0" borderId="54" xfId="0" applyNumberFormat="1" applyFont="1" applyBorder="1" applyAlignment="1">
      <alignment horizontal="center" wrapText="1" readingOrder="1"/>
    </xf>
    <xf numFmtId="0" fontId="3" fillId="0" borderId="30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20" zoomScaleSheetLayoutView="120" zoomScalePageLayoutView="0" workbookViewId="0" topLeftCell="A4">
      <selection activeCell="A4" sqref="A4"/>
    </sheetView>
  </sheetViews>
  <sheetFormatPr defaultColWidth="9.140625" defaultRowHeight="12.75"/>
  <cols>
    <col min="1" max="1" width="46.140625" style="0" customWidth="1"/>
    <col min="2" max="2" width="11.140625" style="19" customWidth="1"/>
    <col min="3" max="3" width="13.57421875" style="19" customWidth="1"/>
  </cols>
  <sheetData>
    <row r="1" spans="1:3" ht="42.75" customHeight="1" thickBot="1">
      <c r="A1" s="79" t="s">
        <v>89</v>
      </c>
      <c r="B1" s="80"/>
      <c r="C1" s="80"/>
    </row>
    <row r="2" spans="1:3" ht="17.25" thickBot="1" thickTop="1">
      <c r="A2" s="25" t="s">
        <v>0</v>
      </c>
      <c r="B2" s="26">
        <v>1398</v>
      </c>
      <c r="C2" s="26">
        <v>1399</v>
      </c>
    </row>
    <row r="3" spans="1:3" ht="16.5" thickTop="1">
      <c r="A3" s="15" t="s">
        <v>90</v>
      </c>
      <c r="B3" s="9"/>
      <c r="C3" s="36"/>
    </row>
    <row r="4" spans="1:3" ht="15.75">
      <c r="A4" s="37" t="s">
        <v>65</v>
      </c>
      <c r="B4" s="9">
        <v>186101.975</v>
      </c>
      <c r="C4" s="22">
        <v>297516.14</v>
      </c>
    </row>
    <row r="5" spans="1:3" ht="15.75">
      <c r="A5" s="37" t="s">
        <v>91</v>
      </c>
      <c r="B5" s="9">
        <v>98117.608</v>
      </c>
      <c r="C5" s="22">
        <v>78329.104</v>
      </c>
    </row>
    <row r="6" spans="1:3" ht="15.75">
      <c r="A6" s="37" t="s">
        <v>66</v>
      </c>
      <c r="B6" s="9">
        <v>0</v>
      </c>
      <c r="C6" s="22">
        <v>0</v>
      </c>
    </row>
    <row r="7" spans="1:3" ht="15.75">
      <c r="A7" s="37" t="s">
        <v>67</v>
      </c>
      <c r="B7" s="9">
        <v>0</v>
      </c>
      <c r="C7" s="22">
        <v>0</v>
      </c>
    </row>
    <row r="8" spans="1:3" ht="15.75">
      <c r="A8" s="37" t="s">
        <v>92</v>
      </c>
      <c r="B8" s="9">
        <v>1029669.48</v>
      </c>
      <c r="C8" s="22">
        <v>1752749.242</v>
      </c>
    </row>
    <row r="9" spans="1:3" ht="14.25" customHeight="1">
      <c r="A9" s="37" t="s">
        <v>93</v>
      </c>
      <c r="B9" s="9">
        <v>24800.732</v>
      </c>
      <c r="C9" s="22">
        <v>31220.235</v>
      </c>
    </row>
    <row r="10" spans="1:3" ht="14.25" customHeight="1">
      <c r="A10" s="37" t="s">
        <v>145</v>
      </c>
      <c r="B10" s="9">
        <v>1689.095</v>
      </c>
      <c r="C10" s="22">
        <v>3458.64</v>
      </c>
    </row>
    <row r="11" spans="1:3" ht="16.5" customHeight="1">
      <c r="A11" s="37" t="s">
        <v>94</v>
      </c>
      <c r="B11" s="9">
        <v>8286.38</v>
      </c>
      <c r="C11" s="22">
        <v>11969.592</v>
      </c>
    </row>
    <row r="12" spans="1:3" ht="15.75">
      <c r="A12" s="37" t="s">
        <v>95</v>
      </c>
      <c r="B12" s="9">
        <v>23354.237</v>
      </c>
      <c r="C12" s="22">
        <v>26677.753</v>
      </c>
    </row>
    <row r="13" spans="1:3" ht="15.75">
      <c r="A13" s="37" t="s">
        <v>96</v>
      </c>
      <c r="B13" s="9">
        <v>10957.297</v>
      </c>
      <c r="C13" s="22">
        <v>12961.451</v>
      </c>
    </row>
    <row r="14" spans="1:3" ht="15.75">
      <c r="A14" s="37" t="s">
        <v>68</v>
      </c>
      <c r="B14" s="9">
        <v>117889.225</v>
      </c>
      <c r="C14" s="22">
        <v>174547.748</v>
      </c>
    </row>
    <row r="15" spans="1:3" ht="16.5" thickBot="1">
      <c r="A15" s="37" t="s">
        <v>97</v>
      </c>
      <c r="B15" s="9">
        <v>62476.158</v>
      </c>
      <c r="C15" s="22">
        <v>97475.348</v>
      </c>
    </row>
    <row r="16" spans="1:3" ht="16.5" thickBot="1">
      <c r="A16" s="13" t="s">
        <v>98</v>
      </c>
      <c r="B16" s="44">
        <v>1563342.1870000002</v>
      </c>
      <c r="C16" s="44">
        <v>2486905.2530000005</v>
      </c>
    </row>
    <row r="17" spans="1:3" ht="16.5" thickTop="1">
      <c r="A17" s="13" t="s">
        <v>1</v>
      </c>
      <c r="B17" s="43"/>
      <c r="C17" s="18"/>
    </row>
    <row r="18" spans="1:3" ht="12.75" customHeight="1">
      <c r="A18" s="17" t="s">
        <v>2</v>
      </c>
      <c r="B18" s="18">
        <v>159095.453</v>
      </c>
      <c r="C18" s="18">
        <v>259579.348</v>
      </c>
    </row>
    <row r="19" spans="1:3" ht="15.75">
      <c r="A19" s="14" t="s">
        <v>69</v>
      </c>
      <c r="B19" s="18">
        <v>172219.955</v>
      </c>
      <c r="C19" s="18">
        <v>310479.002</v>
      </c>
    </row>
    <row r="20" spans="1:3" ht="15.75">
      <c r="A20" s="16" t="s">
        <v>70</v>
      </c>
      <c r="B20" s="18">
        <v>159521.715</v>
      </c>
      <c r="C20" s="18">
        <v>17149.537</v>
      </c>
    </row>
    <row r="21" spans="1:3" ht="16.5" thickBot="1">
      <c r="A21" s="16" t="s">
        <v>71</v>
      </c>
      <c r="B21" s="18">
        <v>0.744</v>
      </c>
      <c r="C21" s="18">
        <v>0.744</v>
      </c>
    </row>
    <row r="22" spans="1:3" ht="16.5" thickTop="1">
      <c r="A22" s="81" t="s">
        <v>99</v>
      </c>
      <c r="B22" s="81"/>
      <c r="C22" s="81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rightToLeft="1" view="pageBreakPreview" zoomScale="120" zoomScaleSheetLayoutView="120" workbookViewId="0" topLeftCell="A7">
      <selection activeCell="B30" sqref="B30"/>
    </sheetView>
  </sheetViews>
  <sheetFormatPr defaultColWidth="9.140625" defaultRowHeight="12.75"/>
  <cols>
    <col min="1" max="1" width="52.28125" style="0" bestFit="1" customWidth="1"/>
    <col min="2" max="3" width="12.57421875" style="0" customWidth="1"/>
  </cols>
  <sheetData>
    <row r="1" spans="1:3" ht="38.25" customHeight="1" thickBot="1">
      <c r="A1" s="82" t="s">
        <v>100</v>
      </c>
      <c r="B1" s="83"/>
      <c r="C1" s="83"/>
    </row>
    <row r="2" spans="1:3" ht="17.25" thickBot="1" thickTop="1">
      <c r="A2" s="27" t="s">
        <v>0</v>
      </c>
      <c r="B2" s="109">
        <v>1398</v>
      </c>
      <c r="C2" s="109">
        <v>1399</v>
      </c>
    </row>
    <row r="3" spans="1:3" ht="16.5" thickTop="1">
      <c r="A3" s="38" t="s">
        <v>101</v>
      </c>
      <c r="B3" s="45"/>
      <c r="C3" s="46"/>
    </row>
    <row r="4" spans="1:3" ht="15.75" customHeight="1">
      <c r="A4" s="34" t="s">
        <v>102</v>
      </c>
      <c r="B4" s="45">
        <v>58061.131</v>
      </c>
      <c r="C4" s="45">
        <v>144286.978</v>
      </c>
    </row>
    <row r="5" spans="1:3" ht="15.75" customHeight="1">
      <c r="A5" s="34" t="s">
        <v>72</v>
      </c>
      <c r="B5" s="45">
        <v>109036.681</v>
      </c>
      <c r="C5" s="45">
        <v>165440.92</v>
      </c>
    </row>
    <row r="6" spans="1:3" ht="15.75">
      <c r="A6" s="34" t="s">
        <v>73</v>
      </c>
      <c r="B6" s="45">
        <v>92.58</v>
      </c>
      <c r="C6" s="45">
        <v>197.629</v>
      </c>
    </row>
    <row r="7" spans="1:3" ht="15.75">
      <c r="A7" s="34" t="s">
        <v>74</v>
      </c>
      <c r="B7" s="45">
        <v>0</v>
      </c>
      <c r="C7" s="45">
        <v>0</v>
      </c>
    </row>
    <row r="8" spans="1:3" ht="15.75">
      <c r="A8" s="34" t="s">
        <v>83</v>
      </c>
      <c r="B8" s="45">
        <v>2480.294</v>
      </c>
      <c r="C8" s="45">
        <v>8890.79</v>
      </c>
    </row>
    <row r="9" spans="1:3" ht="15.75" customHeight="1">
      <c r="A9" s="34" t="s">
        <v>103</v>
      </c>
      <c r="B9" s="45">
        <v>201781.752</v>
      </c>
      <c r="C9" s="45">
        <v>316743.603</v>
      </c>
    </row>
    <row r="10" spans="1:3" ht="16.5" customHeight="1" thickBot="1">
      <c r="A10" s="35" t="s">
        <v>75</v>
      </c>
      <c r="B10" s="47">
        <v>1708.084</v>
      </c>
      <c r="C10" s="45">
        <v>2437.158</v>
      </c>
    </row>
    <row r="11" spans="1:3" ht="16.5" thickBot="1">
      <c r="A11" s="39" t="s">
        <v>104</v>
      </c>
      <c r="B11" s="48">
        <v>373160.52199999994</v>
      </c>
      <c r="C11" s="48">
        <v>637997.0780000001</v>
      </c>
    </row>
    <row r="12" spans="1:3" ht="15.75">
      <c r="A12" s="39"/>
      <c r="B12" s="49"/>
      <c r="C12" s="46"/>
    </row>
    <row r="13" spans="1:3" ht="15.75">
      <c r="A13" s="39" t="s">
        <v>105</v>
      </c>
      <c r="B13" s="46"/>
      <c r="C13" s="46"/>
    </row>
    <row r="14" spans="1:3" ht="15.75">
      <c r="A14" s="35" t="s">
        <v>106</v>
      </c>
      <c r="B14" s="46">
        <v>1076135.363</v>
      </c>
      <c r="C14" s="46">
        <v>1629322.67</v>
      </c>
    </row>
    <row r="15" spans="1:3" ht="16.5" thickBot="1">
      <c r="A15" s="35" t="s">
        <v>107</v>
      </c>
      <c r="B15" s="47">
        <v>8314.466</v>
      </c>
      <c r="C15" s="46">
        <v>17699.786</v>
      </c>
    </row>
    <row r="16" spans="1:3" ht="16.5" thickBot="1">
      <c r="A16" s="39" t="s">
        <v>108</v>
      </c>
      <c r="B16" s="48">
        <v>1084449.829</v>
      </c>
      <c r="C16" s="48">
        <v>1647022.456</v>
      </c>
    </row>
    <row r="17" spans="1:3" ht="16.5" thickBot="1">
      <c r="A17" s="39" t="s">
        <v>109</v>
      </c>
      <c r="B17" s="48">
        <v>1457610.3509999998</v>
      </c>
      <c r="C17" s="48">
        <v>2285019.534</v>
      </c>
    </row>
    <row r="18" spans="1:3" ht="15.75">
      <c r="A18" s="39"/>
      <c r="B18" s="49"/>
      <c r="C18" s="46"/>
    </row>
    <row r="19" spans="1:3" ht="15.75">
      <c r="A19" s="39" t="s">
        <v>3</v>
      </c>
      <c r="B19" s="46"/>
      <c r="C19" s="46"/>
    </row>
    <row r="20" spans="1:3" ht="15.75">
      <c r="A20" s="35" t="s">
        <v>76</v>
      </c>
      <c r="B20" s="46">
        <v>50400</v>
      </c>
      <c r="C20" s="46">
        <v>65520</v>
      </c>
    </row>
    <row r="21" spans="1:3" ht="15.75">
      <c r="A21" s="35" t="s">
        <v>77</v>
      </c>
      <c r="B21" s="46">
        <v>0</v>
      </c>
      <c r="C21" s="46">
        <v>0</v>
      </c>
    </row>
    <row r="22" spans="1:3" ht="15.75">
      <c r="A22" s="35" t="s">
        <v>78</v>
      </c>
      <c r="B22" s="46">
        <v>0</v>
      </c>
      <c r="C22" s="46">
        <v>0</v>
      </c>
    </row>
    <row r="23" spans="1:3" ht="15.75">
      <c r="A23" s="35" t="s">
        <v>84</v>
      </c>
      <c r="B23" s="46">
        <v>15319.442</v>
      </c>
      <c r="C23" s="46">
        <v>30120.525</v>
      </c>
    </row>
    <row r="24" spans="1:3" ht="15.75">
      <c r="A24" s="35" t="s">
        <v>110</v>
      </c>
      <c r="B24" s="46">
        <v>20227.893</v>
      </c>
      <c r="C24" s="46">
        <v>10041.587</v>
      </c>
    </row>
    <row r="25" spans="1:3" ht="15.75">
      <c r="A25" s="35" t="s">
        <v>111</v>
      </c>
      <c r="B25" s="46">
        <v>0</v>
      </c>
      <c r="C25" s="46">
        <v>0</v>
      </c>
    </row>
    <row r="26" spans="1:3" ht="15.75">
      <c r="A26" s="35" t="s">
        <v>79</v>
      </c>
      <c r="B26" s="46">
        <v>0</v>
      </c>
      <c r="C26" s="46">
        <v>0</v>
      </c>
    </row>
    <row r="27" spans="1:3" ht="15.75">
      <c r="A27" s="35" t="s">
        <v>80</v>
      </c>
      <c r="B27" s="46">
        <v>19784.501</v>
      </c>
      <c r="C27" s="46">
        <v>96203.607</v>
      </c>
    </row>
    <row r="28" spans="1:3" ht="16.5" thickBot="1">
      <c r="A28" s="35" t="s">
        <v>81</v>
      </c>
      <c r="B28" s="47">
        <v>0</v>
      </c>
      <c r="C28" s="46">
        <v>0</v>
      </c>
    </row>
    <row r="29" spans="1:3" ht="16.5" thickBot="1">
      <c r="A29" s="39" t="s">
        <v>82</v>
      </c>
      <c r="B29" s="48">
        <v>105731.836</v>
      </c>
      <c r="C29" s="48">
        <v>201885.71899999998</v>
      </c>
    </row>
    <row r="30" spans="1:3" ht="19.5" customHeight="1" thickBot="1">
      <c r="A30" s="40" t="s">
        <v>112</v>
      </c>
      <c r="B30" s="48">
        <v>1563342.1869999997</v>
      </c>
      <c r="C30" s="48">
        <v>2486905.253</v>
      </c>
    </row>
    <row r="31" spans="1:3" ht="16.5" thickTop="1">
      <c r="A31" s="81" t="s">
        <v>113</v>
      </c>
      <c r="B31" s="81"/>
      <c r="C31" s="81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rightToLeft="1" view="pageBreakPreview" zoomScaleSheetLayoutView="100" zoomScalePageLayoutView="0" workbookViewId="0" topLeftCell="A4">
      <selection activeCell="E13" sqref="E13"/>
    </sheetView>
  </sheetViews>
  <sheetFormatPr defaultColWidth="9.140625" defaultRowHeight="12.75"/>
  <cols>
    <col min="1" max="1" width="27.7109375" style="0" customWidth="1"/>
    <col min="2" max="7" width="18.28125" style="0" customWidth="1"/>
  </cols>
  <sheetData>
    <row r="1" spans="1:7" ht="57" customHeight="1" thickBot="1">
      <c r="A1" s="79" t="s">
        <v>114</v>
      </c>
      <c r="B1" s="79"/>
      <c r="C1" s="79"/>
      <c r="D1" s="79"/>
      <c r="E1" s="79"/>
      <c r="F1" s="79"/>
      <c r="G1" s="79"/>
    </row>
    <row r="2" spans="1:7" ht="44.25" customHeight="1" thickBot="1" thickTop="1">
      <c r="A2" s="50"/>
      <c r="B2" s="84" t="s">
        <v>85</v>
      </c>
      <c r="C2" s="85"/>
      <c r="D2" s="84" t="s">
        <v>116</v>
      </c>
      <c r="E2" s="85"/>
      <c r="F2" s="84" t="s">
        <v>117</v>
      </c>
      <c r="G2" s="85"/>
    </row>
    <row r="3" spans="1:7" ht="17.25" thickBot="1" thickTop="1">
      <c r="A3" s="27" t="s">
        <v>86</v>
      </c>
      <c r="B3" s="110">
        <v>1398</v>
      </c>
      <c r="C3" s="110">
        <v>1399</v>
      </c>
      <c r="D3" s="110">
        <v>1398</v>
      </c>
      <c r="E3" s="110">
        <v>1399</v>
      </c>
      <c r="F3" s="110">
        <v>1398</v>
      </c>
      <c r="G3" s="110">
        <v>1399</v>
      </c>
    </row>
    <row r="4" spans="1:7" ht="16.5" thickTop="1">
      <c r="A4" s="51" t="s">
        <v>54</v>
      </c>
      <c r="B4" s="56"/>
      <c r="C4" s="56"/>
      <c r="D4" s="56"/>
      <c r="E4" s="56"/>
      <c r="F4" s="56"/>
      <c r="G4" s="56"/>
    </row>
    <row r="5" spans="1:7" ht="31.5">
      <c r="A5" s="52" t="s">
        <v>118</v>
      </c>
      <c r="B5" s="57"/>
      <c r="C5" s="57"/>
      <c r="D5" s="57"/>
      <c r="E5" s="57"/>
      <c r="F5" s="57"/>
      <c r="G5" s="57"/>
    </row>
    <row r="6" spans="1:7" ht="18.75" customHeight="1">
      <c r="A6" s="35" t="s">
        <v>55</v>
      </c>
      <c r="B6" s="57">
        <v>523758.388</v>
      </c>
      <c r="C6" s="57">
        <v>823954.162</v>
      </c>
      <c r="D6" s="57">
        <v>4337.402</v>
      </c>
      <c r="E6" s="57">
        <v>4388.192</v>
      </c>
      <c r="F6" s="57">
        <v>60383.786</v>
      </c>
      <c r="G6" s="57">
        <v>90586.318</v>
      </c>
    </row>
    <row r="7" spans="1:7" ht="15.75">
      <c r="A7" s="35" t="s">
        <v>56</v>
      </c>
      <c r="B7" s="57">
        <v>29187.814</v>
      </c>
      <c r="C7" s="57">
        <v>26923.016</v>
      </c>
      <c r="D7" s="57">
        <v>0</v>
      </c>
      <c r="E7" s="57">
        <v>0</v>
      </c>
      <c r="F7" s="57">
        <v>0</v>
      </c>
      <c r="G7" s="57">
        <v>0</v>
      </c>
    </row>
    <row r="8" spans="1:7" ht="15.75">
      <c r="A8" s="35" t="s">
        <v>57</v>
      </c>
      <c r="B8" s="57">
        <v>131013.984</v>
      </c>
      <c r="C8" s="57">
        <v>332686.339</v>
      </c>
      <c r="D8" s="57">
        <v>5122.976</v>
      </c>
      <c r="E8" s="57">
        <v>11501</v>
      </c>
      <c r="F8" s="57">
        <v>78233.767</v>
      </c>
      <c r="G8" s="57">
        <v>164920.583</v>
      </c>
    </row>
    <row r="9" spans="1:7" ht="15.75" customHeight="1">
      <c r="A9" s="35" t="s">
        <v>58</v>
      </c>
      <c r="B9" s="57">
        <v>316222.602</v>
      </c>
      <c r="C9" s="57">
        <v>499717.652</v>
      </c>
      <c r="D9" s="57">
        <v>15340.354</v>
      </c>
      <c r="E9" s="57">
        <v>15331.043</v>
      </c>
      <c r="F9" s="57">
        <v>161259.631</v>
      </c>
      <c r="G9" s="57">
        <v>241916.974</v>
      </c>
    </row>
    <row r="10" spans="1:7" ht="15.75">
      <c r="A10" s="35" t="s">
        <v>59</v>
      </c>
      <c r="B10" s="57">
        <v>702.963</v>
      </c>
      <c r="C10" s="57">
        <v>884.086</v>
      </c>
      <c r="D10" s="57">
        <v>0</v>
      </c>
      <c r="E10" s="57">
        <v>0</v>
      </c>
      <c r="F10" s="57">
        <v>4640.869</v>
      </c>
      <c r="G10" s="57">
        <v>5675.619</v>
      </c>
    </row>
    <row r="11" spans="1:7" ht="15.75">
      <c r="A11" s="35" t="s">
        <v>115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</row>
    <row r="12" spans="1:7" ht="15.75" thickBot="1">
      <c r="A12" s="53" t="s">
        <v>60</v>
      </c>
      <c r="B12" s="57">
        <v>102303.55</v>
      </c>
      <c r="C12" s="57">
        <v>179956.996</v>
      </c>
      <c r="D12" s="57">
        <v>0</v>
      </c>
      <c r="E12" s="57">
        <v>0</v>
      </c>
      <c r="F12" s="57">
        <v>26797.355</v>
      </c>
      <c r="G12" s="57">
        <v>66958.856</v>
      </c>
    </row>
    <row r="13" spans="1:7" ht="16.5" thickBot="1">
      <c r="A13" s="54" t="s">
        <v>64</v>
      </c>
      <c r="B13" s="58">
        <v>1103189.301</v>
      </c>
      <c r="C13" s="58">
        <v>1864122.251</v>
      </c>
      <c r="D13" s="58">
        <v>24800.732</v>
      </c>
      <c r="E13" s="58">
        <v>31220.235</v>
      </c>
      <c r="F13" s="58">
        <v>331315.408</v>
      </c>
      <c r="G13" s="58">
        <v>570058.35</v>
      </c>
    </row>
    <row r="14" spans="1:7" ht="31.5">
      <c r="A14" s="55" t="s">
        <v>61</v>
      </c>
      <c r="B14" s="59"/>
      <c r="C14" s="59"/>
      <c r="D14" s="59"/>
      <c r="E14" s="59"/>
      <c r="F14" s="59"/>
      <c r="G14" s="59"/>
    </row>
    <row r="15" spans="1:7" ht="15.75">
      <c r="A15" s="35" t="s">
        <v>62</v>
      </c>
      <c r="B15" s="57">
        <v>1103189.301</v>
      </c>
      <c r="C15" s="57">
        <v>1864122.251</v>
      </c>
      <c r="D15" s="57">
        <v>24800.732</v>
      </c>
      <c r="E15" s="57">
        <v>31220.235</v>
      </c>
      <c r="F15" s="57">
        <v>331315.408</v>
      </c>
      <c r="G15" s="57">
        <v>570058.35</v>
      </c>
    </row>
    <row r="16" spans="1:7" ht="16.5" thickBot="1">
      <c r="A16" s="35" t="s">
        <v>63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ht="16.5" thickTop="1">
      <c r="A17" s="81" t="s">
        <v>113</v>
      </c>
      <c r="B17" s="81"/>
      <c r="C17" s="81"/>
      <c r="D17" s="81"/>
      <c r="E17" s="81"/>
      <c r="F17" s="81"/>
      <c r="G17" s="81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50" zoomScaleSheetLayoutView="150" zoomScalePageLayoutView="0" workbookViewId="0" topLeftCell="A1">
      <selection activeCell="D2" sqref="D2:E2"/>
    </sheetView>
  </sheetViews>
  <sheetFormatPr defaultColWidth="9.140625" defaultRowHeight="12.75"/>
  <cols>
    <col min="1" max="1" width="16.00390625" style="0" customWidth="1"/>
    <col min="2" max="2" width="8.8515625" style="0" customWidth="1"/>
    <col min="3" max="3" width="10.421875" style="0" customWidth="1"/>
    <col min="5" max="5" width="10.7109375" style="0" customWidth="1"/>
    <col min="6" max="6" width="12.421875" style="0" customWidth="1"/>
    <col min="7" max="7" width="16.421875" style="0" customWidth="1"/>
  </cols>
  <sheetData>
    <row r="1" spans="1:7" ht="44.25" customHeight="1" thickBot="1">
      <c r="A1" s="86" t="s">
        <v>119</v>
      </c>
      <c r="B1" s="86"/>
      <c r="C1" s="86"/>
      <c r="D1" s="86"/>
      <c r="E1" s="86"/>
      <c r="F1" s="86"/>
      <c r="G1" s="86"/>
    </row>
    <row r="2" spans="1:7" ht="17.25" thickBot="1" thickTop="1">
      <c r="A2" s="33"/>
      <c r="B2" s="84" t="s">
        <v>120</v>
      </c>
      <c r="C2" s="85"/>
      <c r="D2" s="84" t="s">
        <v>53</v>
      </c>
      <c r="E2" s="85"/>
      <c r="F2" s="84" t="s">
        <v>117</v>
      </c>
      <c r="G2" s="85"/>
    </row>
    <row r="3" spans="1:7" ht="17.25" thickBot="1" thickTop="1">
      <c r="A3" s="29" t="s">
        <v>4</v>
      </c>
      <c r="B3" s="28">
        <v>1398</v>
      </c>
      <c r="C3" s="28">
        <v>1399</v>
      </c>
      <c r="D3" s="28">
        <v>1398</v>
      </c>
      <c r="E3" s="28">
        <v>1399</v>
      </c>
      <c r="F3" s="28">
        <v>1398</v>
      </c>
      <c r="G3" s="28">
        <v>1399</v>
      </c>
    </row>
    <row r="4" spans="1:7" ht="16.5" thickTop="1">
      <c r="A4" s="21" t="s">
        <v>47</v>
      </c>
      <c r="B4" s="60"/>
      <c r="C4" s="60"/>
      <c r="D4" s="57">
        <v>1006144</v>
      </c>
      <c r="E4" s="57">
        <f>1713250-172-208</f>
        <v>1712870</v>
      </c>
      <c r="F4" s="57">
        <f>522+289</f>
        <v>811</v>
      </c>
      <c r="G4" s="57">
        <f>172+208</f>
        <v>380</v>
      </c>
    </row>
    <row r="5" spans="1:7" ht="15.75">
      <c r="A5" s="3" t="s">
        <v>48</v>
      </c>
      <c r="B5" s="60"/>
      <c r="C5" s="60"/>
      <c r="D5" s="57">
        <v>4420</v>
      </c>
      <c r="E5" s="57">
        <v>5337</v>
      </c>
      <c r="F5" s="57">
        <v>0</v>
      </c>
      <c r="G5" s="57">
        <v>0</v>
      </c>
    </row>
    <row r="6" spans="1:7" ht="15.75">
      <c r="A6" s="3" t="s">
        <v>49</v>
      </c>
      <c r="B6" s="60"/>
      <c r="C6" s="60"/>
      <c r="D6" s="57">
        <v>4701</v>
      </c>
      <c r="E6" s="57">
        <v>11868</v>
      </c>
      <c r="F6" s="57">
        <v>0</v>
      </c>
      <c r="G6" s="57">
        <v>0</v>
      </c>
    </row>
    <row r="7" spans="1:7" ht="16.5" thickBot="1">
      <c r="A7" s="32" t="s">
        <v>121</v>
      </c>
      <c r="B7" s="61"/>
      <c r="C7" s="61"/>
      <c r="D7" s="57">
        <v>73815</v>
      </c>
      <c r="E7" s="57">
        <f>107577-11306-3113</f>
        <v>93158</v>
      </c>
      <c r="F7" s="57">
        <f>12660+2677-2039</f>
        <v>13298</v>
      </c>
      <c r="G7" s="57">
        <f>11306+3113-(2071+1120)</f>
        <v>11228</v>
      </c>
    </row>
    <row r="8" spans="1:7" ht="15.75">
      <c r="A8" s="3" t="s">
        <v>50</v>
      </c>
      <c r="B8" s="60"/>
      <c r="C8" s="60"/>
      <c r="D8" s="63">
        <v>1089080</v>
      </c>
      <c r="E8" s="63">
        <v>1823233</v>
      </c>
      <c r="F8" s="63">
        <v>14109</v>
      </c>
      <c r="G8" s="63">
        <v>11608</v>
      </c>
    </row>
    <row r="9" spans="1:7" ht="15.75" customHeight="1" thickBot="1">
      <c r="A9" s="32" t="s">
        <v>51</v>
      </c>
      <c r="B9" s="61"/>
      <c r="C9" s="61"/>
      <c r="D9" s="62">
        <v>-72578</v>
      </c>
      <c r="E9" s="62">
        <v>-102417</v>
      </c>
      <c r="F9" s="62">
        <v>-941</v>
      </c>
      <c r="G9" s="62">
        <v>-8956</v>
      </c>
    </row>
    <row r="10" spans="1:7" ht="16.5" thickBot="1">
      <c r="A10" s="3" t="s">
        <v>52</v>
      </c>
      <c r="B10" s="60"/>
      <c r="C10" s="60"/>
      <c r="D10" s="63">
        <v>1016502</v>
      </c>
      <c r="E10" s="63">
        <v>1720816</v>
      </c>
      <c r="F10" s="63">
        <v>13168</v>
      </c>
      <c r="G10" s="63">
        <v>2652</v>
      </c>
    </row>
    <row r="11" spans="1:7" ht="16.5" thickTop="1">
      <c r="A11" s="87" t="s">
        <v>122</v>
      </c>
      <c r="B11" s="87"/>
      <c r="C11" s="87"/>
      <c r="D11" s="87"/>
      <c r="E11" s="87"/>
      <c r="F11" s="87"/>
      <c r="G11" s="87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A6" sqref="A6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43.5" customHeight="1" thickBot="1">
      <c r="A1" s="79" t="s">
        <v>123</v>
      </c>
      <c r="B1" s="88"/>
      <c r="C1" s="88"/>
    </row>
    <row r="2" spans="1:3" ht="17.25" thickBot="1" thickTop="1">
      <c r="A2" s="30" t="s">
        <v>37</v>
      </c>
      <c r="B2" s="28">
        <v>1398</v>
      </c>
      <c r="C2" s="28">
        <v>1399</v>
      </c>
    </row>
    <row r="3" spans="1:3" ht="17.25" thickBot="1" thickTop="1">
      <c r="A3" s="4" t="s">
        <v>124</v>
      </c>
      <c r="B3" s="8">
        <v>490869</v>
      </c>
      <c r="C3" s="8">
        <v>862058</v>
      </c>
    </row>
    <row r="4" spans="1:3" ht="16.5" thickBot="1">
      <c r="A4" s="4" t="s">
        <v>125</v>
      </c>
      <c r="B4" s="8">
        <v>403829</v>
      </c>
      <c r="C4" s="8">
        <v>671021</v>
      </c>
    </row>
    <row r="5" spans="1:3" ht="16.5" thickBot="1">
      <c r="A5" s="4" t="s">
        <v>126</v>
      </c>
      <c r="B5" s="8">
        <v>139967</v>
      </c>
      <c r="C5" s="8">
        <v>194533</v>
      </c>
    </row>
    <row r="6" spans="1:3" ht="16.5" thickBot="1">
      <c r="A6" s="4" t="s">
        <v>127</v>
      </c>
      <c r="B6" s="8">
        <v>25890</v>
      </c>
      <c r="C6" s="8">
        <v>40292</v>
      </c>
    </row>
    <row r="7" spans="1:3" ht="16.5" thickBot="1">
      <c r="A7" s="4" t="s">
        <v>46</v>
      </c>
      <c r="B7" s="8">
        <v>16537</v>
      </c>
      <c r="C7" s="8">
        <v>159000</v>
      </c>
    </row>
    <row r="8" spans="1:3" ht="16.5" thickTop="1">
      <c r="A8" s="87" t="s">
        <v>122</v>
      </c>
      <c r="B8" s="87"/>
      <c r="C8" s="87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A12" sqref="A12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89" t="s">
        <v>128</v>
      </c>
      <c r="B1" s="89"/>
      <c r="C1" s="89"/>
    </row>
    <row r="2" spans="1:3" ht="17.25" thickBot="1" thickTop="1">
      <c r="A2" s="27" t="s">
        <v>0</v>
      </c>
      <c r="B2" s="28">
        <v>1398</v>
      </c>
      <c r="C2" s="28">
        <v>1399</v>
      </c>
    </row>
    <row r="3" spans="1:3" ht="17.25" thickBot="1" thickTop="1">
      <c r="A3" s="4" t="s">
        <v>5</v>
      </c>
      <c r="B3" s="1">
        <v>333</v>
      </c>
      <c r="C3" s="2">
        <v>340</v>
      </c>
    </row>
    <row r="4" spans="1:3" ht="16.5" thickBot="1">
      <c r="A4" s="5" t="s">
        <v>6</v>
      </c>
      <c r="B4" s="6">
        <v>0</v>
      </c>
      <c r="C4" s="7">
        <v>0</v>
      </c>
    </row>
    <row r="5" spans="1:3" ht="16.5" thickTop="1">
      <c r="A5" s="90" t="s">
        <v>129</v>
      </c>
      <c r="B5" s="90"/>
      <c r="C5" s="90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B8" sqref="B8"/>
    </sheetView>
  </sheetViews>
  <sheetFormatPr defaultColWidth="9.140625" defaultRowHeight="12.75"/>
  <cols>
    <col min="1" max="1" width="27.00390625" style="0" customWidth="1"/>
    <col min="2" max="2" width="12.28125" style="0" customWidth="1"/>
    <col min="3" max="3" width="13.00390625" style="0" customWidth="1"/>
  </cols>
  <sheetData>
    <row r="1" spans="1:3" ht="16.5" thickBot="1">
      <c r="A1" s="80" t="s">
        <v>130</v>
      </c>
      <c r="B1" s="80"/>
      <c r="C1" s="80"/>
    </row>
    <row r="2" spans="1:3" ht="17.25" thickBot="1" thickTop="1">
      <c r="A2" s="27" t="s">
        <v>0</v>
      </c>
      <c r="B2" s="28">
        <v>1398</v>
      </c>
      <c r="C2" s="28">
        <v>1399</v>
      </c>
    </row>
    <row r="3" spans="1:3" ht="30" thickBot="1" thickTop="1">
      <c r="A3" s="11" t="s">
        <v>7</v>
      </c>
      <c r="B3" s="41" t="s">
        <v>88</v>
      </c>
      <c r="C3" s="41" t="s">
        <v>88</v>
      </c>
    </row>
    <row r="4" spans="1:3" ht="16.5" thickBot="1">
      <c r="A4" s="11" t="s">
        <v>8</v>
      </c>
      <c r="B4" s="23">
        <v>2038</v>
      </c>
      <c r="C4" s="23">
        <v>2109</v>
      </c>
    </row>
    <row r="5" spans="1:3" ht="15" customHeight="1" thickBot="1">
      <c r="A5" s="10" t="s">
        <v>9</v>
      </c>
      <c r="B5" s="41">
        <v>355</v>
      </c>
      <c r="C5" s="23">
        <v>359</v>
      </c>
    </row>
    <row r="6" spans="1:3" ht="16.5" thickBot="1">
      <c r="A6" s="11" t="s">
        <v>10</v>
      </c>
      <c r="B6" s="23">
        <v>333</v>
      </c>
      <c r="C6" s="23">
        <v>340</v>
      </c>
    </row>
    <row r="7" spans="1:3" ht="16.5" thickBot="1">
      <c r="A7" s="11" t="s">
        <v>36</v>
      </c>
      <c r="B7" s="23">
        <v>3812512</v>
      </c>
      <c r="C7" s="23">
        <v>4204268</v>
      </c>
    </row>
    <row r="8" spans="1:3" ht="16.5" thickBot="1">
      <c r="A8" s="12" t="s">
        <v>11</v>
      </c>
      <c r="B8" s="24">
        <v>333276</v>
      </c>
      <c r="C8" s="24">
        <v>337037</v>
      </c>
    </row>
    <row r="9" spans="1:3" ht="17.25" thickBot="1" thickTop="1">
      <c r="A9" s="81" t="s">
        <v>129</v>
      </c>
      <c r="B9" s="81"/>
      <c r="C9" s="81"/>
    </row>
    <row r="10" spans="1:3" ht="16.5" thickTop="1">
      <c r="A10" s="91" t="s">
        <v>131</v>
      </c>
      <c r="B10" s="91"/>
      <c r="C10" s="91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SheetLayoutView="100" zoomScalePageLayoutView="0" workbookViewId="0" topLeftCell="A1">
      <selection activeCell="K2" sqref="K2:L2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7109375" style="0" bestFit="1" customWidth="1"/>
    <col min="7" max="7" width="3.8515625" style="0" bestFit="1" customWidth="1"/>
    <col min="8" max="10" width="3.7109375" style="0" bestFit="1" customWidth="1"/>
    <col min="11" max="11" width="5.421875" style="0" customWidth="1"/>
    <col min="12" max="12" width="4.7109375" style="0" bestFit="1" customWidth="1"/>
    <col min="13" max="14" width="4.140625" style="0" bestFit="1" customWidth="1"/>
    <col min="15" max="16" width="3.7109375" style="0" bestFit="1" customWidth="1"/>
    <col min="17" max="17" width="4.8515625" style="0" bestFit="1" customWidth="1"/>
    <col min="18" max="18" width="4.28125" style="0" customWidth="1"/>
    <col min="19" max="19" width="6.421875" style="0" bestFit="1" customWidth="1"/>
  </cols>
  <sheetData>
    <row r="1" spans="1:19" ht="18.75" thickBot="1">
      <c r="A1" s="92" t="s">
        <v>87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40.5" customHeight="1" thickBot="1">
      <c r="A2" s="103" t="s">
        <v>12</v>
      </c>
      <c r="B2" s="64" t="s">
        <v>13</v>
      </c>
      <c r="C2" s="95" t="s">
        <v>14</v>
      </c>
      <c r="D2" s="96"/>
      <c r="E2" s="95" t="s">
        <v>15</v>
      </c>
      <c r="F2" s="96"/>
      <c r="G2" s="95" t="s">
        <v>16</v>
      </c>
      <c r="H2" s="96"/>
      <c r="I2" s="95" t="s">
        <v>17</v>
      </c>
      <c r="J2" s="96"/>
      <c r="K2" s="95" t="s">
        <v>18</v>
      </c>
      <c r="L2" s="96"/>
      <c r="M2" s="95" t="s">
        <v>19</v>
      </c>
      <c r="N2" s="96"/>
      <c r="O2" s="95" t="s">
        <v>20</v>
      </c>
      <c r="P2" s="96"/>
      <c r="Q2" s="95" t="s">
        <v>21</v>
      </c>
      <c r="R2" s="96"/>
      <c r="S2" s="93" t="s">
        <v>22</v>
      </c>
    </row>
    <row r="3" spans="1:19" ht="36" customHeight="1" thickBot="1">
      <c r="A3" s="104"/>
      <c r="B3" s="65" t="s">
        <v>23</v>
      </c>
      <c r="C3" s="66" t="s">
        <v>24</v>
      </c>
      <c r="D3" s="65" t="s">
        <v>25</v>
      </c>
      <c r="E3" s="66" t="s">
        <v>24</v>
      </c>
      <c r="F3" s="65" t="s">
        <v>25</v>
      </c>
      <c r="G3" s="66" t="s">
        <v>24</v>
      </c>
      <c r="H3" s="65" t="s">
        <v>25</v>
      </c>
      <c r="I3" s="66" t="s">
        <v>24</v>
      </c>
      <c r="J3" s="65" t="s">
        <v>25</v>
      </c>
      <c r="K3" s="66" t="s">
        <v>24</v>
      </c>
      <c r="L3" s="65" t="s">
        <v>25</v>
      </c>
      <c r="M3" s="66" t="s">
        <v>24</v>
      </c>
      <c r="N3" s="65" t="s">
        <v>25</v>
      </c>
      <c r="O3" s="66" t="s">
        <v>24</v>
      </c>
      <c r="P3" s="65" t="s">
        <v>25</v>
      </c>
      <c r="Q3" s="66" t="s">
        <v>24</v>
      </c>
      <c r="R3" s="65" t="s">
        <v>25</v>
      </c>
      <c r="S3" s="94"/>
    </row>
    <row r="4" spans="1:19" ht="16.5" thickBot="1">
      <c r="A4" s="105" t="s">
        <v>26</v>
      </c>
      <c r="B4" s="106"/>
      <c r="C4" s="67">
        <v>0</v>
      </c>
      <c r="D4" s="67">
        <v>0</v>
      </c>
      <c r="E4" s="68">
        <v>0</v>
      </c>
      <c r="F4" s="68">
        <v>0</v>
      </c>
      <c r="G4" s="68">
        <v>63</v>
      </c>
      <c r="H4" s="68">
        <v>0</v>
      </c>
      <c r="I4" s="68">
        <v>13</v>
      </c>
      <c r="J4" s="68">
        <v>0</v>
      </c>
      <c r="K4" s="68">
        <v>209</v>
      </c>
      <c r="L4" s="68">
        <v>122</v>
      </c>
      <c r="M4" s="68">
        <v>120</v>
      </c>
      <c r="N4" s="68">
        <v>102</v>
      </c>
      <c r="O4" s="68">
        <v>1</v>
      </c>
      <c r="P4" s="68">
        <v>1</v>
      </c>
      <c r="Q4" s="68">
        <v>406</v>
      </c>
      <c r="R4" s="68">
        <v>225</v>
      </c>
      <c r="S4" s="69">
        <v>631</v>
      </c>
    </row>
    <row r="5" spans="1:19" ht="16.5" thickBot="1">
      <c r="A5" s="97" t="s">
        <v>27</v>
      </c>
      <c r="B5" s="98"/>
      <c r="C5" s="70">
        <v>0</v>
      </c>
      <c r="D5" s="70">
        <v>0</v>
      </c>
      <c r="E5" s="71">
        <v>1</v>
      </c>
      <c r="F5" s="71">
        <v>0</v>
      </c>
      <c r="G5" s="71">
        <v>7</v>
      </c>
      <c r="H5" s="71">
        <v>0</v>
      </c>
      <c r="I5" s="71">
        <v>1</v>
      </c>
      <c r="J5" s="71">
        <v>0</v>
      </c>
      <c r="K5" s="71">
        <v>438</v>
      </c>
      <c r="L5" s="71">
        <v>261</v>
      </c>
      <c r="M5" s="71">
        <v>139</v>
      </c>
      <c r="N5" s="71">
        <v>168</v>
      </c>
      <c r="O5" s="71">
        <v>1</v>
      </c>
      <c r="P5" s="71">
        <v>2</v>
      </c>
      <c r="Q5" s="71">
        <v>587</v>
      </c>
      <c r="R5" s="71">
        <v>431</v>
      </c>
      <c r="S5" s="72">
        <v>1018</v>
      </c>
    </row>
    <row r="6" spans="1:19" ht="16.5" thickBot="1">
      <c r="A6" s="97" t="s">
        <v>28</v>
      </c>
      <c r="B6" s="98"/>
      <c r="C6" s="70">
        <v>0</v>
      </c>
      <c r="D6" s="70">
        <v>0</v>
      </c>
      <c r="E6" s="71">
        <v>0</v>
      </c>
      <c r="F6" s="71">
        <v>0</v>
      </c>
      <c r="G6" s="71">
        <v>10</v>
      </c>
      <c r="H6" s="71">
        <v>0</v>
      </c>
      <c r="I6" s="71">
        <v>6</v>
      </c>
      <c r="J6" s="71">
        <v>1</v>
      </c>
      <c r="K6" s="71">
        <v>668</v>
      </c>
      <c r="L6" s="71">
        <v>576</v>
      </c>
      <c r="M6" s="71">
        <v>240</v>
      </c>
      <c r="N6" s="71">
        <v>247</v>
      </c>
      <c r="O6" s="71">
        <v>8</v>
      </c>
      <c r="P6" s="71">
        <v>3</v>
      </c>
      <c r="Q6" s="71">
        <v>932</v>
      </c>
      <c r="R6" s="71">
        <v>827</v>
      </c>
      <c r="S6" s="72">
        <v>1759</v>
      </c>
    </row>
    <row r="7" spans="1:19" ht="16.5" thickBot="1">
      <c r="A7" s="97" t="s">
        <v>29</v>
      </c>
      <c r="B7" s="98"/>
      <c r="C7" s="73">
        <v>1</v>
      </c>
      <c r="D7" s="73">
        <v>0</v>
      </c>
      <c r="E7" s="74">
        <v>0</v>
      </c>
      <c r="F7" s="74">
        <v>0</v>
      </c>
      <c r="G7" s="74">
        <v>20</v>
      </c>
      <c r="H7" s="74">
        <v>1</v>
      </c>
      <c r="I7" s="74">
        <v>4</v>
      </c>
      <c r="J7" s="74">
        <v>0</v>
      </c>
      <c r="K7" s="74">
        <v>92</v>
      </c>
      <c r="L7" s="74">
        <v>120</v>
      </c>
      <c r="M7" s="74">
        <v>52</v>
      </c>
      <c r="N7" s="74">
        <v>39</v>
      </c>
      <c r="O7" s="74">
        <v>2</v>
      </c>
      <c r="P7" s="74">
        <v>1</v>
      </c>
      <c r="Q7" s="74">
        <v>171</v>
      </c>
      <c r="R7" s="74">
        <v>161</v>
      </c>
      <c r="S7" s="72">
        <v>332</v>
      </c>
    </row>
    <row r="8" spans="1:19" ht="16.5" thickBot="1">
      <c r="A8" s="97" t="s">
        <v>30</v>
      </c>
      <c r="B8" s="98"/>
      <c r="C8" s="73"/>
      <c r="D8" s="73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>
        <v>0</v>
      </c>
      <c r="R8" s="74">
        <v>0</v>
      </c>
      <c r="S8" s="72">
        <v>0</v>
      </c>
    </row>
    <row r="9" spans="1:19" ht="16.5" thickBot="1">
      <c r="A9" s="97" t="s">
        <v>31</v>
      </c>
      <c r="B9" s="98"/>
      <c r="C9" s="73"/>
      <c r="D9" s="73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>
        <v>0</v>
      </c>
      <c r="R9" s="74">
        <v>0</v>
      </c>
      <c r="S9" s="72">
        <v>0</v>
      </c>
    </row>
    <row r="10" spans="1:19" ht="16.5" thickBot="1">
      <c r="A10" s="97" t="s">
        <v>45</v>
      </c>
      <c r="B10" s="98"/>
      <c r="C10" s="73"/>
      <c r="D10" s="73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>
        <v>0</v>
      </c>
      <c r="R10" s="74">
        <v>0</v>
      </c>
      <c r="S10" s="72">
        <v>0</v>
      </c>
    </row>
    <row r="11" spans="1:19" ht="21" customHeight="1" thickBot="1">
      <c r="A11" s="100" t="s">
        <v>21</v>
      </c>
      <c r="B11" s="101"/>
      <c r="C11" s="75">
        <v>1</v>
      </c>
      <c r="D11" s="75">
        <v>0</v>
      </c>
      <c r="E11" s="76">
        <v>1</v>
      </c>
      <c r="F11" s="76">
        <v>0</v>
      </c>
      <c r="G11" s="76">
        <v>100</v>
      </c>
      <c r="H11" s="76">
        <v>1</v>
      </c>
      <c r="I11" s="76">
        <v>24</v>
      </c>
      <c r="J11" s="76">
        <v>1</v>
      </c>
      <c r="K11" s="76">
        <v>1407</v>
      </c>
      <c r="L11" s="76">
        <v>1079</v>
      </c>
      <c r="M11" s="76">
        <v>551</v>
      </c>
      <c r="N11" s="76">
        <v>556</v>
      </c>
      <c r="O11" s="76">
        <v>12</v>
      </c>
      <c r="P11" s="76">
        <v>7</v>
      </c>
      <c r="Q11" s="76">
        <v>2096</v>
      </c>
      <c r="R11" s="76">
        <v>1644</v>
      </c>
      <c r="S11" s="77">
        <v>3740</v>
      </c>
    </row>
    <row r="12" spans="1:19" ht="16.5" thickBot="1">
      <c r="A12" s="102" t="s">
        <v>132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</row>
    <row r="13" spans="1:19" ht="16.5" thickTop="1">
      <c r="A13" s="99" t="s">
        <v>133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</row>
  </sheetData>
  <sheetProtection/>
  <mergeCells count="21">
    <mergeCell ref="A8:B8"/>
    <mergeCell ref="A2:A3"/>
    <mergeCell ref="G2:H2"/>
    <mergeCell ref="E2:F2"/>
    <mergeCell ref="A4:B4"/>
    <mergeCell ref="A13:S13"/>
    <mergeCell ref="A10:B10"/>
    <mergeCell ref="A11:B11"/>
    <mergeCell ref="C2:D2"/>
    <mergeCell ref="A9:B9"/>
    <mergeCell ref="I2:J2"/>
    <mergeCell ref="O2:P2"/>
    <mergeCell ref="A12:S12"/>
    <mergeCell ref="A6:B6"/>
    <mergeCell ref="A7:B7"/>
    <mergeCell ref="A1:S1"/>
    <mergeCell ref="S2:S3"/>
    <mergeCell ref="Q2:R2"/>
    <mergeCell ref="A5:B5"/>
    <mergeCell ref="K2:L2"/>
    <mergeCell ref="M2:N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50.7109375" style="20" customWidth="1"/>
    <col min="2" max="2" width="10.7109375" style="20" customWidth="1"/>
    <col min="3" max="3" width="11.00390625" style="42" customWidth="1"/>
    <col min="4" max="16384" width="9.140625" style="20" customWidth="1"/>
  </cols>
  <sheetData>
    <row r="1" spans="1:3" ht="16.5" customHeight="1" thickBot="1">
      <c r="A1" s="107" t="s">
        <v>134</v>
      </c>
      <c r="B1" s="108"/>
      <c r="C1" s="108"/>
    </row>
    <row r="2" spans="1:3" ht="17.25" thickBot="1" thickTop="1">
      <c r="A2" s="25" t="s">
        <v>0</v>
      </c>
      <c r="B2" s="78">
        <v>1398</v>
      </c>
      <c r="C2" s="78">
        <v>1399</v>
      </c>
    </row>
    <row r="3" spans="1:3" ht="16.5" thickTop="1">
      <c r="A3" s="31" t="s">
        <v>136</v>
      </c>
      <c r="B3" s="111">
        <v>148426</v>
      </c>
      <c r="C3" s="111">
        <v>222218.023</v>
      </c>
    </row>
    <row r="4" spans="1:3" ht="19.5" customHeight="1" thickBot="1">
      <c r="A4" s="14" t="s">
        <v>135</v>
      </c>
      <c r="B4" s="112">
        <v>-127389</v>
      </c>
      <c r="C4" s="113">
        <v>-156624.399</v>
      </c>
    </row>
    <row r="5" spans="1:3" ht="15.75">
      <c r="A5" s="14" t="s">
        <v>137</v>
      </c>
      <c r="B5" s="111">
        <v>21037</v>
      </c>
      <c r="C5" s="111">
        <v>65593.62399999998</v>
      </c>
    </row>
    <row r="6" spans="1:3" ht="15.75">
      <c r="A6" s="14"/>
      <c r="B6" s="111"/>
      <c r="C6" s="111"/>
    </row>
    <row r="7" spans="1:3" ht="15.75">
      <c r="A7" s="16" t="s">
        <v>32</v>
      </c>
      <c r="B7" s="111">
        <v>9835</v>
      </c>
      <c r="C7" s="111">
        <v>17450.088</v>
      </c>
    </row>
    <row r="8" spans="1:3" ht="16.5" thickBot="1">
      <c r="A8" s="14" t="s">
        <v>34</v>
      </c>
      <c r="B8" s="112">
        <v>-4002</v>
      </c>
      <c r="C8" s="113">
        <v>-3457.536</v>
      </c>
    </row>
    <row r="9" spans="1:3" ht="15.75">
      <c r="A9" s="14" t="s">
        <v>38</v>
      </c>
      <c r="B9" s="111">
        <v>5833</v>
      </c>
      <c r="C9" s="111">
        <v>13992.552</v>
      </c>
    </row>
    <row r="10" spans="1:3" ht="15.75">
      <c r="A10" s="14"/>
      <c r="B10" s="111"/>
      <c r="C10" s="111"/>
    </row>
    <row r="11" spans="1:3" ht="15.75">
      <c r="A11" s="16" t="s">
        <v>138</v>
      </c>
      <c r="B11" s="111">
        <v>8258</v>
      </c>
      <c r="C11" s="111">
        <v>2794.071</v>
      </c>
    </row>
    <row r="12" spans="1:3" ht="15.75">
      <c r="A12" s="16" t="s">
        <v>39</v>
      </c>
      <c r="B12" s="111">
        <v>16447</v>
      </c>
      <c r="C12" s="111">
        <v>79978.776</v>
      </c>
    </row>
    <row r="13" spans="1:3" ht="16.5" thickBot="1">
      <c r="A13" s="14" t="s">
        <v>40</v>
      </c>
      <c r="B13" s="112">
        <v>0</v>
      </c>
      <c r="C13" s="113">
        <v>0</v>
      </c>
    </row>
    <row r="14" spans="1:3" ht="15.75">
      <c r="A14" s="14" t="s">
        <v>41</v>
      </c>
      <c r="B14" s="111">
        <v>51575</v>
      </c>
      <c r="C14" s="111">
        <v>162359.023</v>
      </c>
    </row>
    <row r="15" spans="1:3" ht="15.75">
      <c r="A15" s="14"/>
      <c r="B15" s="111"/>
      <c r="C15" s="111"/>
    </row>
    <row r="16" spans="1:3" ht="15.75">
      <c r="A16" s="14" t="s">
        <v>33</v>
      </c>
      <c r="B16" s="111">
        <v>1694</v>
      </c>
      <c r="C16" s="111">
        <v>9049.456</v>
      </c>
    </row>
    <row r="17" spans="1:3" ht="15.75">
      <c r="A17" s="14" t="s">
        <v>139</v>
      </c>
      <c r="B17" s="111">
        <v>-14446</v>
      </c>
      <c r="C17" s="111">
        <v>-19649.235</v>
      </c>
    </row>
    <row r="18" spans="1:3" ht="15.75">
      <c r="A18" s="37" t="s">
        <v>140</v>
      </c>
      <c r="B18" s="111">
        <v>6978</v>
      </c>
      <c r="C18" s="111">
        <v>9950.507</v>
      </c>
    </row>
    <row r="19" spans="1:3" ht="15.75">
      <c r="A19" s="37" t="s">
        <v>141</v>
      </c>
      <c r="B19" s="111">
        <v>7468</v>
      </c>
      <c r="C19" s="111">
        <v>9698.728</v>
      </c>
    </row>
    <row r="20" spans="1:3" ht="15.75">
      <c r="A20" s="14" t="s">
        <v>142</v>
      </c>
      <c r="B20" s="111">
        <v>-10726</v>
      </c>
      <c r="C20" s="111">
        <v>-38091.334</v>
      </c>
    </row>
    <row r="21" spans="1:3" ht="15.75">
      <c r="A21" s="16" t="s">
        <v>143</v>
      </c>
      <c r="B21" s="111">
        <v>-152</v>
      </c>
      <c r="C21" s="111">
        <v>-3.574</v>
      </c>
    </row>
    <row r="22" spans="1:3" ht="15.75">
      <c r="A22" s="16" t="s">
        <v>42</v>
      </c>
      <c r="B22" s="111">
        <v>-1149</v>
      </c>
      <c r="C22" s="111">
        <v>-2084.602</v>
      </c>
    </row>
    <row r="23" spans="1:3" ht="16.5" thickBot="1">
      <c r="A23" s="16" t="s">
        <v>144</v>
      </c>
      <c r="B23" s="112"/>
      <c r="C23" s="113">
        <v>0</v>
      </c>
    </row>
    <row r="24" spans="1:3" ht="15.75">
      <c r="A24" s="14" t="s">
        <v>43</v>
      </c>
      <c r="B24" s="111">
        <v>26796</v>
      </c>
      <c r="C24" s="111">
        <v>111579.73399999998</v>
      </c>
    </row>
    <row r="25" spans="1:3" ht="16.5" thickBot="1">
      <c r="A25" s="14" t="s">
        <v>44</v>
      </c>
      <c r="B25" s="112">
        <v>-2065</v>
      </c>
      <c r="C25" s="113">
        <v>-12905.851</v>
      </c>
    </row>
    <row r="26" spans="1:3" ht="16.5" thickBot="1">
      <c r="A26" s="14" t="s">
        <v>35</v>
      </c>
      <c r="B26" s="114">
        <v>24731</v>
      </c>
      <c r="C26" s="114">
        <v>98673.88299999999</v>
      </c>
    </row>
    <row r="27" spans="1:3" ht="17.25" thickBot="1" thickTop="1">
      <c r="A27" s="115" t="s">
        <v>132</v>
      </c>
      <c r="B27" s="116"/>
      <c r="C27" s="116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maryam ebrahimi</cp:lastModifiedBy>
  <cp:lastPrinted>2017-07-24T08:11:40Z</cp:lastPrinted>
  <dcterms:created xsi:type="dcterms:W3CDTF">2010-08-18T05:06:50Z</dcterms:created>
  <dcterms:modified xsi:type="dcterms:W3CDTF">2021-08-24T03:42:54Z</dcterms:modified>
  <cp:category/>
  <cp:version/>
  <cp:contentType/>
  <cp:contentStatus/>
</cp:coreProperties>
</file>